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"/>
    </mc:Choice>
  </mc:AlternateContent>
  <xr:revisionPtr revIDLastSave="0" documentId="13_ncr:1_{32562536-D820-43DD-85A1-FFAFC31EE399}" xr6:coauthVersionLast="47" xr6:coauthVersionMax="47" xr10:uidLastSave="{00000000-0000-0000-0000-000000000000}"/>
  <bookViews>
    <workbookView xWindow="-120" yWindow="-120" windowWidth="29040" windowHeight="15840" firstSheet="1" activeTab="13" xr2:uid="{00000000-000D-0000-FFFF-FFFF00000000}"/>
  </bookViews>
  <sheets>
    <sheet name="1 ДЕНЬ" sheetId="19" r:id="rId1"/>
    <sheet name="2 ДЕНЬ" sheetId="17" r:id="rId2"/>
    <sheet name="3 ДЕНЬ" sheetId="5" r:id="rId3"/>
    <sheet name="4 ДЕНЬ" sheetId="6" r:id="rId4"/>
    <sheet name="5 ДЕНЬ" sheetId="7" r:id="rId5"/>
    <sheet name="6 ДЕНЬ" sheetId="8" r:id="rId6"/>
    <sheet name="7 ДЕНЬ" sheetId="9" r:id="rId7"/>
    <sheet name="8 ДЕНЬ" sheetId="10" r:id="rId8"/>
    <sheet name="9 ДЕНЬ" sheetId="11" r:id="rId9"/>
    <sheet name="10 ДЕНЬ" sheetId="12" r:id="rId10"/>
    <sheet name="11 ДЕНЬ" sheetId="20" r:id="rId11"/>
    <sheet name="12 ДЕНЬ" sheetId="21" r:id="rId12"/>
    <sheet name="13 ДЕНЬ" sheetId="22" r:id="rId13"/>
    <sheet name="14 ДЕНЬ" sheetId="23" r:id="rId14"/>
  </sheets>
  <calcPr calcId="191029"/>
</workbook>
</file>

<file path=xl/calcChain.xml><?xml version="1.0" encoding="utf-8"?>
<calcChain xmlns="http://schemas.openxmlformats.org/spreadsheetml/2006/main">
  <c r="G28" i="23" l="1"/>
  <c r="A28" i="23" s="1"/>
  <c r="H23" i="20"/>
  <c r="I23" i="20"/>
  <c r="J23" i="20"/>
  <c r="K23" i="20"/>
  <c r="L23" i="20"/>
  <c r="M23" i="20"/>
  <c r="N23" i="20"/>
  <c r="F15" i="22"/>
  <c r="G28" i="20"/>
  <c r="O24" i="7" l="1"/>
  <c r="N24" i="7"/>
  <c r="M24" i="7"/>
  <c r="L24" i="7"/>
  <c r="K24" i="7"/>
  <c r="J24" i="7"/>
  <c r="I24" i="7"/>
  <c r="H24" i="7"/>
  <c r="G24" i="7"/>
  <c r="F24" i="7"/>
  <c r="E24" i="7"/>
  <c r="D24" i="7"/>
  <c r="C24" i="7"/>
  <c r="O39" i="23" l="1"/>
  <c r="N39" i="23"/>
  <c r="M39" i="23"/>
  <c r="L39" i="23"/>
  <c r="K39" i="23"/>
  <c r="J39" i="23"/>
  <c r="I39" i="23"/>
  <c r="H39" i="23"/>
  <c r="G39" i="23"/>
  <c r="F39" i="23"/>
  <c r="E39" i="23"/>
  <c r="D39" i="23"/>
  <c r="C39" i="23"/>
  <c r="O35" i="23"/>
  <c r="N35" i="23"/>
  <c r="M35" i="23"/>
  <c r="L35" i="23"/>
  <c r="K35" i="23"/>
  <c r="J35" i="23"/>
  <c r="I35" i="23"/>
  <c r="H35" i="23"/>
  <c r="G35" i="23"/>
  <c r="F35" i="23"/>
  <c r="E35" i="23"/>
  <c r="D35" i="23"/>
  <c r="C35" i="23"/>
  <c r="O28" i="23"/>
  <c r="N28" i="23"/>
  <c r="M28" i="23"/>
  <c r="L28" i="23"/>
  <c r="K28" i="23"/>
  <c r="J28" i="23"/>
  <c r="I28" i="23"/>
  <c r="H28" i="23"/>
  <c r="F28" i="23"/>
  <c r="E28" i="23"/>
  <c r="D28" i="23"/>
  <c r="C28" i="23"/>
  <c r="O23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O14" i="23"/>
  <c r="N14" i="23"/>
  <c r="M14" i="23"/>
  <c r="L14" i="23"/>
  <c r="K14" i="23"/>
  <c r="J14" i="23"/>
  <c r="I14" i="23"/>
  <c r="H14" i="23"/>
  <c r="G14" i="23"/>
  <c r="F14" i="23"/>
  <c r="E14" i="23"/>
  <c r="D14" i="23"/>
  <c r="C14" i="23"/>
  <c r="O9" i="23"/>
  <c r="N9" i="23"/>
  <c r="M9" i="23"/>
  <c r="L9" i="23"/>
  <c r="K9" i="23"/>
  <c r="J9" i="23"/>
  <c r="I9" i="23"/>
  <c r="H9" i="23"/>
  <c r="G9" i="23"/>
  <c r="F9" i="23"/>
  <c r="E9" i="23"/>
  <c r="D9" i="23"/>
  <c r="C9" i="23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O15" i="22"/>
  <c r="N15" i="22"/>
  <c r="M15" i="22"/>
  <c r="L15" i="22"/>
  <c r="K15" i="22"/>
  <c r="J15" i="22"/>
  <c r="I15" i="22"/>
  <c r="H15" i="22"/>
  <c r="G15" i="22"/>
  <c r="E15" i="22"/>
  <c r="D15" i="22"/>
  <c r="C15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O39" i="20"/>
  <c r="N39" i="20"/>
  <c r="M39" i="20"/>
  <c r="L39" i="20"/>
  <c r="K39" i="20"/>
  <c r="J39" i="20"/>
  <c r="I39" i="20"/>
  <c r="H39" i="20"/>
  <c r="G39" i="20"/>
  <c r="F39" i="20"/>
  <c r="E39" i="20"/>
  <c r="D39" i="20"/>
  <c r="C39" i="20"/>
  <c r="O35" i="20"/>
  <c r="N35" i="20"/>
  <c r="M35" i="20"/>
  <c r="L35" i="20"/>
  <c r="K35" i="20"/>
  <c r="J35" i="20"/>
  <c r="I35" i="20"/>
  <c r="H35" i="20"/>
  <c r="G35" i="20"/>
  <c r="F35" i="20"/>
  <c r="E35" i="20"/>
  <c r="D35" i="20"/>
  <c r="C35" i="20"/>
  <c r="O28" i="20"/>
  <c r="N28" i="20"/>
  <c r="M28" i="20"/>
  <c r="L28" i="20"/>
  <c r="K28" i="20"/>
  <c r="J28" i="20"/>
  <c r="I28" i="20"/>
  <c r="H28" i="20"/>
  <c r="F28" i="20"/>
  <c r="E28" i="20"/>
  <c r="D28" i="20"/>
  <c r="C28" i="20"/>
  <c r="O23" i="20"/>
  <c r="G23" i="20"/>
  <c r="F23" i="20"/>
  <c r="E23" i="20"/>
  <c r="D23" i="20"/>
  <c r="C23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O39" i="19"/>
  <c r="N39" i="19"/>
  <c r="M39" i="19"/>
  <c r="L39" i="19"/>
  <c r="K39" i="19"/>
  <c r="J39" i="19"/>
  <c r="I39" i="19"/>
  <c r="H39" i="19"/>
  <c r="G39" i="19"/>
  <c r="F39" i="19"/>
  <c r="E39" i="19"/>
  <c r="D39" i="19"/>
  <c r="C39" i="19"/>
  <c r="O35" i="19"/>
  <c r="N35" i="19"/>
  <c r="M35" i="19"/>
  <c r="L35" i="19"/>
  <c r="K35" i="19"/>
  <c r="J35" i="19"/>
  <c r="I35" i="19"/>
  <c r="H35" i="19"/>
  <c r="G35" i="19"/>
  <c r="F35" i="19"/>
  <c r="E35" i="19"/>
  <c r="D35" i="19"/>
  <c r="C35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C28" i="19"/>
  <c r="O23" i="19"/>
  <c r="N23" i="19"/>
  <c r="M23" i="19"/>
  <c r="L23" i="19"/>
  <c r="K23" i="19"/>
  <c r="J23" i="19"/>
  <c r="I23" i="19"/>
  <c r="H23" i="19"/>
  <c r="G23" i="19"/>
  <c r="F23" i="19"/>
  <c r="E23" i="19"/>
  <c r="D23" i="19"/>
  <c r="C23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J40" i="23" l="1"/>
  <c r="D40" i="23"/>
  <c r="L40" i="23"/>
  <c r="G40" i="23"/>
  <c r="A14" i="23" s="1"/>
  <c r="O40" i="23"/>
  <c r="H40" i="23"/>
  <c r="E41" i="22"/>
  <c r="F42" i="21"/>
  <c r="N42" i="21"/>
  <c r="C42" i="21"/>
  <c r="K42" i="21"/>
  <c r="L40" i="20"/>
  <c r="D40" i="20"/>
  <c r="N40" i="20"/>
  <c r="F40" i="20"/>
  <c r="I40" i="20"/>
  <c r="H40" i="19"/>
  <c r="L40" i="19"/>
  <c r="O40" i="19"/>
  <c r="J40" i="19"/>
  <c r="D40" i="19"/>
  <c r="K40" i="19"/>
  <c r="E40" i="20"/>
  <c r="M40" i="20"/>
  <c r="G42" i="21"/>
  <c r="A25" i="21" s="1"/>
  <c r="O42" i="21"/>
  <c r="C40" i="23"/>
  <c r="K40" i="23"/>
  <c r="H41" i="22"/>
  <c r="M40" i="19"/>
  <c r="G40" i="20"/>
  <c r="A28" i="20" s="1"/>
  <c r="O40" i="20"/>
  <c r="I42" i="21"/>
  <c r="C41" i="22"/>
  <c r="K41" i="22"/>
  <c r="I41" i="22"/>
  <c r="E40" i="23"/>
  <c r="M40" i="23"/>
  <c r="N40" i="19"/>
  <c r="J42" i="21"/>
  <c r="H42" i="21"/>
  <c r="D41" i="22"/>
  <c r="L41" i="22"/>
  <c r="J41" i="22"/>
  <c r="F40" i="23"/>
  <c r="N40" i="23"/>
  <c r="M41" i="22"/>
  <c r="J40" i="20"/>
  <c r="H40" i="20"/>
  <c r="D42" i="21"/>
  <c r="L42" i="21"/>
  <c r="F41" i="22"/>
  <c r="N41" i="22"/>
  <c r="I40" i="19"/>
  <c r="C40" i="20"/>
  <c r="K40" i="20"/>
  <c r="E42" i="21"/>
  <c r="M42" i="21"/>
  <c r="G41" i="22"/>
  <c r="A24" i="22" s="1"/>
  <c r="O41" i="22"/>
  <c r="I40" i="23"/>
  <c r="E40" i="19"/>
  <c r="G40" i="19"/>
  <c r="A28" i="19" s="1"/>
  <c r="F40" i="19"/>
  <c r="C40" i="19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O25" i="11"/>
  <c r="N25" i="11"/>
  <c r="M25" i="11"/>
  <c r="L25" i="11"/>
  <c r="K25" i="11"/>
  <c r="J25" i="11"/>
  <c r="I25" i="11"/>
  <c r="H25" i="11"/>
  <c r="G25" i="11"/>
  <c r="F25" i="11"/>
  <c r="D25" i="11"/>
  <c r="C25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O36" i="9"/>
  <c r="N36" i="9"/>
  <c r="M36" i="9"/>
  <c r="L36" i="9"/>
  <c r="K36" i="9"/>
  <c r="J36" i="9"/>
  <c r="I36" i="9"/>
  <c r="H36" i="9"/>
  <c r="G36" i="9"/>
  <c r="F36" i="9"/>
  <c r="E36" i="9"/>
  <c r="D36" i="9"/>
  <c r="C36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O15" i="6"/>
  <c r="N15" i="6"/>
  <c r="M15" i="6"/>
  <c r="K15" i="6"/>
  <c r="J15" i="6"/>
  <c r="I15" i="6"/>
  <c r="H15" i="6"/>
  <c r="G15" i="6"/>
  <c r="F15" i="6"/>
  <c r="E15" i="6"/>
  <c r="D15" i="6"/>
  <c r="C15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F40" i="6" l="1"/>
  <c r="A39" i="20"/>
  <c r="O39" i="17"/>
  <c r="A9" i="23"/>
  <c r="A35" i="23"/>
  <c r="A39" i="23"/>
  <c r="A23" i="23"/>
  <c r="A16" i="21"/>
  <c r="A37" i="21"/>
  <c r="A11" i="21"/>
  <c r="A30" i="21"/>
  <c r="A41" i="21"/>
  <c r="A15" i="20"/>
  <c r="A35" i="20"/>
  <c r="A23" i="20"/>
  <c r="A10" i="20"/>
  <c r="A40" i="20" s="1"/>
  <c r="K40" i="8"/>
  <c r="N40" i="12"/>
  <c r="F40" i="12"/>
  <c r="L42" i="11"/>
  <c r="D42" i="11"/>
  <c r="O41" i="10"/>
  <c r="J41" i="10"/>
  <c r="H41" i="10"/>
  <c r="G41" i="10"/>
  <c r="A36" i="10" s="1"/>
  <c r="M41" i="9"/>
  <c r="E41" i="9"/>
  <c r="A15" i="19"/>
  <c r="N40" i="6"/>
  <c r="I41" i="9"/>
  <c r="G41" i="9"/>
  <c r="O41" i="9"/>
  <c r="C41" i="10"/>
  <c r="K41" i="10"/>
  <c r="E42" i="11"/>
  <c r="M42" i="11"/>
  <c r="G40" i="12"/>
  <c r="O40" i="12"/>
  <c r="A36" i="22"/>
  <c r="J41" i="9"/>
  <c r="H41" i="9"/>
  <c r="D41" i="10"/>
  <c r="L41" i="10"/>
  <c r="F42" i="11"/>
  <c r="N42" i="11"/>
  <c r="A29" i="22"/>
  <c r="D42" i="5"/>
  <c r="C41" i="9"/>
  <c r="K41" i="9"/>
  <c r="E41" i="10"/>
  <c r="M41" i="10"/>
  <c r="G42" i="11"/>
  <c r="O42" i="11"/>
  <c r="A15" i="22"/>
  <c r="D41" i="9"/>
  <c r="L41" i="9"/>
  <c r="F41" i="10"/>
  <c r="N41" i="10"/>
  <c r="H40" i="12"/>
  <c r="I40" i="12"/>
  <c r="A10" i="22"/>
  <c r="I42" i="5"/>
  <c r="K40" i="6"/>
  <c r="F41" i="9"/>
  <c r="N41" i="9"/>
  <c r="J42" i="11"/>
  <c r="H42" i="11"/>
  <c r="D40" i="12"/>
  <c r="L40" i="12"/>
  <c r="J40" i="12"/>
  <c r="A40" i="22"/>
  <c r="I41" i="10"/>
  <c r="C42" i="11"/>
  <c r="K42" i="11"/>
  <c r="I42" i="11"/>
  <c r="E40" i="12"/>
  <c r="M40" i="12"/>
  <c r="C40" i="12"/>
  <c r="K40" i="12"/>
  <c r="M40" i="8"/>
  <c r="L40" i="8"/>
  <c r="N40" i="8"/>
  <c r="O40" i="8"/>
  <c r="I40" i="8"/>
  <c r="J40" i="8"/>
  <c r="E40" i="8"/>
  <c r="D40" i="8"/>
  <c r="C40" i="8"/>
  <c r="H40" i="8"/>
  <c r="G40" i="8"/>
  <c r="A35" i="8" s="1"/>
  <c r="F40" i="8"/>
  <c r="A10" i="19"/>
  <c r="A39" i="19"/>
  <c r="A23" i="19"/>
  <c r="A35" i="19"/>
  <c r="E41" i="7"/>
  <c r="J41" i="7"/>
  <c r="I41" i="7"/>
  <c r="H41" i="7"/>
  <c r="C41" i="7"/>
  <c r="K41" i="7"/>
  <c r="D41" i="7"/>
  <c r="L41" i="7"/>
  <c r="M41" i="7"/>
  <c r="F41" i="7"/>
  <c r="N41" i="7"/>
  <c r="G41" i="7"/>
  <c r="A40" i="7" s="1"/>
  <c r="O41" i="7"/>
  <c r="O40" i="6"/>
  <c r="I40" i="6"/>
  <c r="J40" i="6"/>
  <c r="L40" i="6"/>
  <c r="M40" i="6"/>
  <c r="H40" i="6"/>
  <c r="G40" i="6"/>
  <c r="A23" i="6" s="1"/>
  <c r="E40" i="6"/>
  <c r="D40" i="6"/>
  <c r="C40" i="6"/>
  <c r="O42" i="5"/>
  <c r="J42" i="5"/>
  <c r="K42" i="5"/>
  <c r="L42" i="5"/>
  <c r="C42" i="5"/>
  <c r="M42" i="5"/>
  <c r="E42" i="5"/>
  <c r="G42" i="5"/>
  <c r="A25" i="5" s="1"/>
  <c r="H42" i="5"/>
  <c r="F42" i="5"/>
  <c r="N42" i="5"/>
  <c r="J39" i="17"/>
  <c r="L39" i="17"/>
  <c r="D39" i="17"/>
  <c r="H39" i="17"/>
  <c r="C39" i="17"/>
  <c r="K39" i="17"/>
  <c r="E39" i="17"/>
  <c r="M39" i="17"/>
  <c r="F39" i="17"/>
  <c r="N39" i="17"/>
  <c r="I39" i="17"/>
  <c r="G39" i="17"/>
  <c r="A9" i="17" s="1"/>
  <c r="A29" i="9" l="1"/>
  <c r="A10" i="9"/>
  <c r="A16" i="11"/>
  <c r="A11" i="11"/>
  <c r="A23" i="12"/>
  <c r="A35" i="12"/>
  <c r="A9" i="12"/>
  <c r="A40" i="9"/>
  <c r="A36" i="7"/>
  <c r="A15" i="8"/>
  <c r="A14" i="12"/>
  <c r="A11" i="5"/>
  <c r="A37" i="5"/>
  <c r="A30" i="5"/>
  <c r="A30" i="11"/>
  <c r="A40" i="23"/>
  <c r="A41" i="22"/>
  <c r="A42" i="21"/>
  <c r="A28" i="12"/>
  <c r="A39" i="12"/>
  <c r="A37" i="11"/>
  <c r="A41" i="11"/>
  <c r="A25" i="11"/>
  <c r="A15" i="10"/>
  <c r="A29" i="10"/>
  <c r="A24" i="10"/>
  <c r="A10" i="10"/>
  <c r="A40" i="10"/>
  <c r="A36" i="9"/>
  <c r="A15" i="9"/>
  <c r="A24" i="9"/>
  <c r="A39" i="6"/>
  <c r="A28" i="8"/>
  <c r="A34" i="17"/>
  <c r="A10" i="8"/>
  <c r="A14" i="17"/>
  <c r="A38" i="17"/>
  <c r="A27" i="17"/>
  <c r="A22" i="17"/>
  <c r="A23" i="8"/>
  <c r="A39" i="8"/>
  <c r="A10" i="7"/>
  <c r="A24" i="7"/>
  <c r="A35" i="6"/>
  <c r="A28" i="6"/>
  <c r="A40" i="19"/>
  <c r="A29" i="7"/>
  <c r="A15" i="7"/>
  <c r="A10" i="6"/>
  <c r="A15" i="6"/>
  <c r="A41" i="5"/>
  <c r="A16" i="5"/>
  <c r="A40" i="12" l="1"/>
  <c r="A42" i="11"/>
  <c r="A41" i="10"/>
  <c r="A41" i="9"/>
  <c r="A39" i="17"/>
  <c r="A40" i="8"/>
  <c r="A41" i="7"/>
  <c r="A40" i="6"/>
  <c r="A42" i="5"/>
</calcChain>
</file>

<file path=xl/sharedStrings.xml><?xml version="1.0" encoding="utf-8"?>
<sst xmlns="http://schemas.openxmlformats.org/spreadsheetml/2006/main" count="1140" uniqueCount="219">
  <si>
    <t>№ рецепта</t>
  </si>
  <si>
    <t>прием пищи, наименование блюда</t>
  </si>
  <si>
    <t>масса порции</t>
  </si>
  <si>
    <t>пищевые вещества (г)</t>
  </si>
  <si>
    <t>витамины (мг)</t>
  </si>
  <si>
    <t>Б</t>
  </si>
  <si>
    <t>Ж</t>
  </si>
  <si>
    <t>У</t>
  </si>
  <si>
    <t>Ca</t>
  </si>
  <si>
    <t>Mg</t>
  </si>
  <si>
    <t>P</t>
  </si>
  <si>
    <t>Fe</t>
  </si>
  <si>
    <t>A</t>
  </si>
  <si>
    <t>E</t>
  </si>
  <si>
    <t>B1</t>
  </si>
  <si>
    <t>C</t>
  </si>
  <si>
    <t>энергет.ценность (ккал)</t>
  </si>
  <si>
    <t>Минеральные вещества (мг)</t>
  </si>
  <si>
    <t>ИТОГО</t>
  </si>
  <si>
    <t>ЗАВТРАК</t>
  </si>
  <si>
    <t>2 ЗАВТРАК</t>
  </si>
  <si>
    <t>ОБЕД</t>
  </si>
  <si>
    <t>ПОЛДНИК</t>
  </si>
  <si>
    <t>УЖИН</t>
  </si>
  <si>
    <t>Омлет натуральный</t>
  </si>
  <si>
    <t>Суп картофельный с клецками на курином бульоне</t>
  </si>
  <si>
    <t>Плов из курицы</t>
  </si>
  <si>
    <t>Кефир</t>
  </si>
  <si>
    <t>Рагу из овощей</t>
  </si>
  <si>
    <t>Чай с медом</t>
  </si>
  <si>
    <t>Йогурт</t>
  </si>
  <si>
    <t>Печенье</t>
  </si>
  <si>
    <t>Какао с молоком</t>
  </si>
  <si>
    <t>Фрукт (груша)</t>
  </si>
  <si>
    <t>Сок сливовый</t>
  </si>
  <si>
    <t>54-9м</t>
  </si>
  <si>
    <t>Компот из смеси сухофруктов</t>
  </si>
  <si>
    <t>54-1т-2020</t>
  </si>
  <si>
    <t>Булочка ванильная</t>
  </si>
  <si>
    <t>Щи из свежей капусты со сметаной</t>
  </si>
  <si>
    <t>пром</t>
  </si>
  <si>
    <t>54-1хн</t>
  </si>
  <si>
    <t>Винегрет с растительным маслом</t>
  </si>
  <si>
    <t>Кофейный напиток с молоком</t>
  </si>
  <si>
    <t>54-1с</t>
  </si>
  <si>
    <t>Яйцо вареное</t>
  </si>
  <si>
    <t>Фрукт (мандарин)</t>
  </si>
  <si>
    <t>2 УЖИН</t>
  </si>
  <si>
    <t xml:space="preserve">Сыр порционный </t>
  </si>
  <si>
    <t>Напиток витаминный  "Витошка"</t>
  </si>
  <si>
    <t>1 день</t>
  </si>
  <si>
    <t>2 день</t>
  </si>
  <si>
    <t>Макароны отварные</t>
  </si>
  <si>
    <t>Кисилек  "Витошка"  витаминный вишня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</si>
  <si>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</si>
  <si>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</si>
  <si>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</si>
  <si>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</si>
  <si>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</si>
  <si>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</si>
  <si>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</si>
  <si>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</si>
  <si>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Запеканка из творога</t>
  </si>
  <si>
    <t>Молоко сгущенное с сахаром</t>
  </si>
  <si>
    <t>Фрукт (апельсин)</t>
  </si>
  <si>
    <t>Чай без сахара</t>
  </si>
  <si>
    <t>Овощи в нарезке (расчет:огурец)</t>
  </si>
  <si>
    <t>Суп крестьянский с крупой (рис)</t>
  </si>
  <si>
    <t>Гуляш из говядины</t>
  </si>
  <si>
    <t>54-2с</t>
  </si>
  <si>
    <t>54-2м</t>
  </si>
  <si>
    <t>Молоко кипяченое</t>
  </si>
  <si>
    <t>Батон с повидлом</t>
  </si>
  <si>
    <t>Картофельное пюре</t>
  </si>
  <si>
    <t>Котлета рыбная (горбуша)</t>
  </si>
  <si>
    <t>Сок яблочный</t>
  </si>
  <si>
    <t>54-11г</t>
  </si>
  <si>
    <t>54-2р</t>
  </si>
  <si>
    <t>54-11гн</t>
  </si>
  <si>
    <t>Каша жидкая молочная пшеничная (Артек)</t>
  </si>
  <si>
    <t>Фрукт (в расчете яблоко)</t>
  </si>
  <si>
    <t>Винегрет с сельдью</t>
  </si>
  <si>
    <t>Салат "Здоровье"</t>
  </si>
  <si>
    <t>Каша "Дружба"</t>
  </si>
  <si>
    <t>Сок (расчет: персик)</t>
  </si>
  <si>
    <t>54-23гн</t>
  </si>
  <si>
    <t>Салат из свеклы с изюмом</t>
  </si>
  <si>
    <t>54-14з</t>
  </si>
  <si>
    <t>Сок фруктовый (расчет:сливовый)</t>
  </si>
  <si>
    <t>Галета</t>
  </si>
  <si>
    <t xml:space="preserve">Фрукт (расчет:апельсин) </t>
  </si>
  <si>
    <t>Овощи в нарезке (расчет:помидоры)</t>
  </si>
  <si>
    <t>Борщ с капустой и картофелем со сметаной</t>
  </si>
  <si>
    <t>Плов из отварной говядины</t>
  </si>
  <si>
    <t>54-11м</t>
  </si>
  <si>
    <t>Фрукт (расчет:яблоко)</t>
  </si>
  <si>
    <t>Салат "Студенческий"</t>
  </si>
  <si>
    <t>Картофель отварной в молоке</t>
  </si>
  <si>
    <t>Сок (расчет:яблоко)</t>
  </si>
  <si>
    <t>Напиток витаминный "Витошка"</t>
  </si>
  <si>
    <t>Вафли</t>
  </si>
  <si>
    <t>Овощи в нарезке (Расчет:огурец)</t>
  </si>
  <si>
    <t>Суп гороховый</t>
  </si>
  <si>
    <t>54-8с</t>
  </si>
  <si>
    <t>54-6м</t>
  </si>
  <si>
    <t>Сок (Расчет:персик)</t>
  </si>
  <si>
    <t>Баранка простая</t>
  </si>
  <si>
    <t>Булочка "Школьная"</t>
  </si>
  <si>
    <t>54-9в</t>
  </si>
  <si>
    <t>Фрукт (Расчет:яблоко)</t>
  </si>
  <si>
    <t>Кофейный напиток на молоке</t>
  </si>
  <si>
    <t>Фрукт (Расчет:мандарин)</t>
  </si>
  <si>
    <t>Суп картофельный с макаронными изделиями</t>
  </si>
  <si>
    <t>Каша гречневая рассыпчатая</t>
  </si>
  <si>
    <t>Фрукт (Расчет: груша)</t>
  </si>
  <si>
    <t>Сок (Расчет:сливовый)</t>
  </si>
  <si>
    <t>54-4г</t>
  </si>
  <si>
    <t>54-4м</t>
  </si>
  <si>
    <t>Котлета из говядины</t>
  </si>
  <si>
    <t>Сок (Расчет:яблоко)</t>
  </si>
  <si>
    <t>Овощи в нарезке (Расчет помидор)</t>
  </si>
  <si>
    <t>Каша вязкая молочная кукурузная</t>
  </si>
  <si>
    <t>Жаркое по- домашнему из курицы</t>
  </si>
  <si>
    <t>Кекс "Столичный"</t>
  </si>
  <si>
    <t>Жаркое по -домашнему с говядиной</t>
  </si>
  <si>
    <t>Киселек "Витошка"</t>
  </si>
  <si>
    <t>Киселек "Витошка" витаминный</t>
  </si>
  <si>
    <t>11 день</t>
  </si>
  <si>
    <t>12 день</t>
  </si>
  <si>
    <t>13 день</t>
  </si>
  <si>
    <t>14 день</t>
  </si>
  <si>
    <t>Фрукт (Расчет:груша)</t>
  </si>
  <si>
    <t>Овощи в нарезке (Расчет: помидоры)</t>
  </si>
  <si>
    <t>Фрукт (Расчет: апельсин)</t>
  </si>
  <si>
    <t>Фрукт (Расчет: яблоко)</t>
  </si>
  <si>
    <t>Булочка" Школьная"</t>
  </si>
  <si>
    <t>Каша жидкая молочная рисовая</t>
  </si>
  <si>
    <t>Фрукт(Расчет: груша)</t>
  </si>
  <si>
    <t>Фрукт (Расчет: мандарин)</t>
  </si>
  <si>
    <t>Киселек "Витошка" витаминный вишня</t>
  </si>
  <si>
    <t>Сок фруктовый(Расчет: сливовый)</t>
  </si>
  <si>
    <t>Овощи в нарезке (Расчет:помидоры)</t>
  </si>
  <si>
    <t>Сок (Расчет: яблоко)</t>
  </si>
  <si>
    <t>54-11с</t>
  </si>
  <si>
    <t>54-1г</t>
  </si>
  <si>
    <t>54-1з</t>
  </si>
  <si>
    <t>54-21гн</t>
  </si>
  <si>
    <t>54-16з</t>
  </si>
  <si>
    <t>54-6о</t>
  </si>
  <si>
    <t>54-1о</t>
  </si>
  <si>
    <t>54-25к</t>
  </si>
  <si>
    <t>54-12с</t>
  </si>
  <si>
    <t>54-6с</t>
  </si>
  <si>
    <t>54-12м</t>
  </si>
  <si>
    <t>54-1-хн</t>
  </si>
  <si>
    <t>54-10в</t>
  </si>
  <si>
    <t>54-9г</t>
  </si>
  <si>
    <t>54-6р</t>
  </si>
  <si>
    <t>54-1т</t>
  </si>
  <si>
    <t>54-1гн</t>
  </si>
  <si>
    <t>54-2з</t>
  </si>
  <si>
    <t>54-23к</t>
  </si>
  <si>
    <t>54-30з</t>
  </si>
  <si>
    <t>54-7с</t>
  </si>
  <si>
    <t>54-28м</t>
  </si>
  <si>
    <t xml:space="preserve">пром </t>
  </si>
  <si>
    <t xml:space="preserve">№21 </t>
  </si>
  <si>
    <t>54-16к</t>
  </si>
  <si>
    <t>54-3з</t>
  </si>
  <si>
    <t>№37</t>
  </si>
  <si>
    <t>54-10г</t>
  </si>
  <si>
    <t>54-4с</t>
  </si>
  <si>
    <t>Рассольник домашний</t>
  </si>
  <si>
    <t>53-19з</t>
  </si>
  <si>
    <t>Масло сливочное (порциями)</t>
  </si>
  <si>
    <t xml:space="preserve">Суп картофельный с клецками </t>
  </si>
  <si>
    <t>54-19з</t>
  </si>
  <si>
    <t>Биточек из говядины</t>
  </si>
  <si>
    <t>Суп крестьянский с крупой (крупа рисовая)</t>
  </si>
  <si>
    <t>54-2к</t>
  </si>
  <si>
    <t>Каша вязкая из хлопьев овсяных "Геркулес"</t>
  </si>
  <si>
    <t>54-29к</t>
  </si>
  <si>
    <t>Киселек</t>
  </si>
  <si>
    <t>Рыба припущенная в молоке (горбуша)</t>
  </si>
  <si>
    <t xml:space="preserve">Суп с рыбными консервами </t>
  </si>
  <si>
    <t>Сок яблоко</t>
  </si>
  <si>
    <t>54-18м</t>
  </si>
  <si>
    <t>Сок (яблоко)</t>
  </si>
  <si>
    <t>Печень говяжья по -строгановски</t>
  </si>
  <si>
    <t>Печень говяжья по-строгановски</t>
  </si>
  <si>
    <t>Киселек  "Витошка"  витаминный</t>
  </si>
  <si>
    <t>Сельдь с луком</t>
  </si>
  <si>
    <t>№89</t>
  </si>
  <si>
    <t>12,58/</t>
  </si>
  <si>
    <t>Чай с молоком и сахаром</t>
  </si>
  <si>
    <t>54-4гн</t>
  </si>
  <si>
    <t>Хлеб пшеничный витаминизированный</t>
  </si>
  <si>
    <t>Хлеб ржано-пшеничный</t>
  </si>
  <si>
    <t>Салат из квашеной капусты</t>
  </si>
  <si>
    <t>№ 45</t>
  </si>
  <si>
    <t>Салат  из квашеной капусты</t>
  </si>
  <si>
    <t>№45</t>
  </si>
  <si>
    <t>№ 89</t>
  </si>
  <si>
    <t>0,615,7</t>
  </si>
  <si>
    <t>54-21з</t>
  </si>
  <si>
    <t>Кукуруза сахарная</t>
  </si>
  <si>
    <t>№25</t>
  </si>
  <si>
    <t>Салат "Степной"</t>
  </si>
  <si>
    <t>№ 25</t>
  </si>
  <si>
    <t>Свекла отварная дольками</t>
  </si>
  <si>
    <t>54-28з</t>
  </si>
  <si>
    <t>№ 24</t>
  </si>
  <si>
    <t>Салат  "Мазайка"</t>
  </si>
  <si>
    <t>54-10гн</t>
  </si>
  <si>
    <t>Чай с клюквой и сахаром</t>
  </si>
  <si>
    <t>54-24к</t>
  </si>
  <si>
    <t>Каша жидкая молочная пшенная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</si>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</sst>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5" borderId="0" applyNumberFormat="0" applyBorder="0" applyAlignment="0" applyProtection="0"/>
  </cellStyleXfs>
  <cellXfs count="71">
    <xf numFmtId="0" fontId="0" fillId="0" borderId="0" xfId="0"/>
    <xf numFmtId="0" fontId="6" fillId="0" borderId="2" xfId="0" applyFont="1" applyBorder="1" applyProtection="1">
      <protection locked="0"/>
    </xf>
    <xf numFmtId="0" fontId="6" fillId="0" borderId="2" xfId="0" applyFont="1" applyBorder="1" applyAlignment="1" applyProtection="1">
      <alignment horizontal="center"/>
      <protection locked="0"/>
    </xf>
    <xf numFmtId="164" fontId="6" fillId="0" borderId="2" xfId="0" applyNumberFormat="1" applyFont="1" applyBorder="1" applyAlignment="1" applyProtection="1">
      <alignment horizontal="center"/>
      <protection locked="0"/>
    </xf>
    <xf numFmtId="0" fontId="3" fillId="4" borderId="1" xfId="3" applyAlignment="1">
      <alignment horizontal="center" vertical="center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7" borderId="2" xfId="1" applyFont="1" applyFill="1" applyBorder="1" applyProtection="1">
      <protection locked="0"/>
    </xf>
    <xf numFmtId="0" fontId="6" fillId="7" borderId="2" xfId="1" applyFont="1" applyFill="1" applyBorder="1" applyAlignment="1" applyProtection="1">
      <alignment wrapText="1"/>
      <protection locked="0"/>
    </xf>
    <xf numFmtId="0" fontId="5" fillId="2" borderId="12" xfId="1" applyFont="1" applyBorder="1" applyAlignment="1" applyProtection="1">
      <alignment wrapText="1"/>
      <protection locked="0"/>
    </xf>
    <xf numFmtId="0" fontId="5" fillId="8" borderId="12" xfId="0" applyFont="1" applyFill="1" applyBorder="1" applyAlignment="1" applyProtection="1">
      <alignment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6" fillId="9" borderId="5" xfId="0" applyFont="1" applyFill="1" applyBorder="1" applyAlignment="1" applyProtection="1">
      <alignment horizontal="center"/>
      <protection locked="0"/>
    </xf>
    <xf numFmtId="164" fontId="6" fillId="9" borderId="5" xfId="0" applyNumberFormat="1" applyFont="1" applyFill="1" applyBorder="1" applyAlignment="1" applyProtection="1">
      <alignment horizontal="center"/>
      <protection locked="0"/>
    </xf>
    <xf numFmtId="0" fontId="5" fillId="9" borderId="3" xfId="3" applyFont="1" applyFill="1" applyBorder="1"/>
    <xf numFmtId="0" fontId="5" fillId="9" borderId="3" xfId="3" applyFont="1" applyFill="1" applyBorder="1" applyAlignment="1">
      <alignment horizontal="center" vertical="center"/>
    </xf>
    <xf numFmtId="0" fontId="5" fillId="9" borderId="7" xfId="0" applyFont="1" applyFill="1" applyBorder="1" applyAlignment="1" applyProtection="1">
      <alignment horizontal="center" vertical="center" wrapText="1"/>
      <protection locked="0"/>
    </xf>
    <xf numFmtId="0" fontId="6" fillId="9" borderId="7" xfId="0" applyFont="1" applyFill="1" applyBorder="1" applyAlignment="1" applyProtection="1">
      <alignment horizontal="center"/>
      <protection locked="0"/>
    </xf>
    <xf numFmtId="164" fontId="6" fillId="9" borderId="7" xfId="0" applyNumberFormat="1" applyFont="1" applyFill="1" applyBorder="1" applyAlignment="1" applyProtection="1">
      <alignment horizontal="center"/>
      <protection locked="0"/>
    </xf>
    <xf numFmtId="0" fontId="5" fillId="2" borderId="13" xfId="1" applyFont="1" applyBorder="1" applyAlignment="1" applyProtection="1">
      <alignment horizontal="center"/>
      <protection locked="0"/>
    </xf>
    <xf numFmtId="0" fontId="5" fillId="8" borderId="13" xfId="0" applyFont="1" applyFill="1" applyBorder="1" applyAlignment="1" applyProtection="1">
      <alignment horizontal="center"/>
      <protection locked="0"/>
    </xf>
    <xf numFmtId="0" fontId="6" fillId="9" borderId="5" xfId="2" applyFont="1" applyFill="1" applyBorder="1" applyAlignment="1" applyProtection="1">
      <alignment horizontal="center"/>
      <protection locked="0"/>
    </xf>
    <xf numFmtId="164" fontId="6" fillId="9" borderId="5" xfId="2" applyNumberFormat="1" applyFont="1" applyFill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8" borderId="12" xfId="0" applyFont="1" applyFill="1" applyBorder="1" applyAlignment="1">
      <alignment horizontal="justify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5" fillId="9" borderId="5" xfId="2" applyFont="1" applyFill="1" applyBorder="1" applyAlignment="1" applyProtection="1">
      <alignment horizontal="center" wrapText="1"/>
      <protection locked="0"/>
    </xf>
    <xf numFmtId="0" fontId="6" fillId="7" borderId="2" xfId="1" applyFont="1" applyFill="1" applyBorder="1" applyAlignment="1" applyProtection="1">
      <alignment horizontal="center"/>
      <protection locked="0"/>
    </xf>
    <xf numFmtId="164" fontId="6" fillId="7" borderId="2" xfId="1" applyNumberFormat="1" applyFont="1" applyFill="1" applyBorder="1" applyAlignment="1" applyProtection="1">
      <alignment horizontal="center"/>
      <protection locked="0"/>
    </xf>
    <xf numFmtId="0" fontId="6" fillId="7" borderId="2" xfId="2" applyFont="1" applyFill="1" applyBorder="1" applyProtection="1">
      <protection locked="0"/>
    </xf>
    <xf numFmtId="0" fontId="6" fillId="7" borderId="4" xfId="2" applyFont="1" applyFill="1" applyBorder="1" applyProtection="1">
      <protection locked="0"/>
    </xf>
    <xf numFmtId="0" fontId="6" fillId="7" borderId="4" xfId="2" applyFont="1" applyFill="1" applyBorder="1" applyAlignment="1" applyProtection="1">
      <alignment horizontal="center"/>
      <protection locked="0"/>
    </xf>
    <xf numFmtId="164" fontId="6" fillId="7" borderId="4" xfId="2" applyNumberFormat="1" applyFont="1" applyFill="1" applyBorder="1" applyAlignment="1" applyProtection="1">
      <alignment horizontal="center"/>
      <protection locked="0"/>
    </xf>
    <xf numFmtId="0" fontId="5" fillId="2" borderId="16" xfId="1" applyFont="1" applyBorder="1" applyProtection="1">
      <protection locked="0"/>
    </xf>
    <xf numFmtId="0" fontId="5" fillId="2" borderId="6" xfId="1" applyFont="1" applyBorder="1" applyAlignment="1" applyProtection="1">
      <alignment horizontal="center"/>
      <protection locked="0"/>
    </xf>
    <xf numFmtId="0" fontId="5" fillId="5" borderId="13" xfId="4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justify" vertical="center" wrapText="1"/>
    </xf>
    <xf numFmtId="0" fontId="0" fillId="0" borderId="11" xfId="0" applyBorder="1" applyAlignment="1">
      <alignment horizontal="center" vertical="center" wrapText="1"/>
    </xf>
    <xf numFmtId="0" fontId="0" fillId="6" borderId="2" xfId="0" applyFill="1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1" fontId="5" fillId="9" borderId="3" xfId="3" applyNumberFormat="1" applyFont="1" applyFill="1" applyBorder="1"/>
    <xf numFmtId="1" fontId="6" fillId="9" borderId="4" xfId="0" applyNumberFormat="1" applyFont="1" applyFill="1" applyBorder="1" applyProtection="1">
      <protection locked="0"/>
    </xf>
    <xf numFmtId="1" fontId="6" fillId="9" borderId="5" xfId="2" applyNumberFormat="1" applyFont="1" applyFill="1" applyBorder="1" applyProtection="1">
      <protection locked="0"/>
    </xf>
    <xf numFmtId="0" fontId="0" fillId="0" borderId="4" xfId="0" applyBorder="1" applyAlignment="1">
      <alignment vertical="center" wrapText="1"/>
    </xf>
    <xf numFmtId="0" fontId="5" fillId="5" borderId="13" xfId="4" applyFont="1" applyBorder="1" applyAlignment="1" applyProtection="1">
      <alignment vertical="center"/>
      <protection hidden="1"/>
    </xf>
    <xf numFmtId="1" fontId="5" fillId="5" borderId="13" xfId="4" applyNumberFormat="1" applyFont="1" applyBorder="1" applyAlignment="1" applyProtection="1">
      <alignment horizontal="center" vertical="center"/>
      <protection hidden="1"/>
    </xf>
    <xf numFmtId="1" fontId="7" fillId="8" borderId="11" xfId="0" applyNumberFormat="1" applyFont="1" applyFill="1" applyBorder="1" applyAlignment="1">
      <alignment horizontal="center" vertical="center" wrapText="1"/>
    </xf>
    <xf numFmtId="1" fontId="6" fillId="8" borderId="15" xfId="0" applyNumberFormat="1" applyFont="1" applyFill="1" applyBorder="1" applyAlignment="1" applyProtection="1">
      <alignment horizontal="center"/>
      <protection locked="0"/>
    </xf>
    <xf numFmtId="1" fontId="7" fillId="8" borderId="9" xfId="0" applyNumberFormat="1" applyFont="1" applyFill="1" applyBorder="1" applyAlignment="1">
      <alignment horizontal="center" vertical="center" wrapText="1"/>
    </xf>
    <xf numFmtId="1" fontId="7" fillId="8" borderId="15" xfId="0" applyNumberFormat="1" applyFont="1" applyFill="1" applyBorder="1" applyAlignment="1">
      <alignment horizontal="center" vertical="center" wrapText="1"/>
    </xf>
    <xf numFmtId="1" fontId="6" fillId="8" borderId="8" xfId="1" applyNumberFormat="1" applyFont="1" applyFill="1" applyBorder="1" applyAlignment="1" applyProtection="1">
      <alignment horizontal="center"/>
      <protection locked="0"/>
    </xf>
    <xf numFmtId="0" fontId="3" fillId="4" borderId="10" xfId="3" applyBorder="1" applyAlignment="1">
      <alignment horizontal="center" vertical="center"/>
    </xf>
    <xf numFmtId="0" fontId="3" fillId="4" borderId="10" xfId="3" applyBorder="1" applyAlignment="1">
      <alignment horizontal="center" vertical="center" wrapText="1"/>
    </xf>
    <xf numFmtId="0" fontId="5" fillId="2" borderId="17" xfId="1" applyFont="1" applyBorder="1" applyAlignment="1" applyProtection="1">
      <alignment wrapText="1"/>
      <protection locked="0"/>
    </xf>
    <xf numFmtId="2" fontId="6" fillId="0" borderId="2" xfId="0" applyNumberFormat="1" applyFont="1" applyBorder="1" applyAlignment="1" applyProtection="1">
      <alignment horizontal="center"/>
      <protection locked="0"/>
    </xf>
    <xf numFmtId="2" fontId="6" fillId="7" borderId="2" xfId="1" applyNumberFormat="1" applyFont="1" applyFill="1" applyBorder="1" applyAlignment="1" applyProtection="1">
      <alignment horizontal="center"/>
      <protection locked="0"/>
    </xf>
    <xf numFmtId="2" fontId="6" fillId="7" borderId="4" xfId="2" applyNumberFormat="1" applyFont="1" applyFill="1" applyBorder="1" applyAlignment="1" applyProtection="1">
      <alignment horizontal="center"/>
      <protection locked="0"/>
    </xf>
    <xf numFmtId="164" fontId="5" fillId="8" borderId="13" xfId="0" applyNumberFormat="1" applyFont="1" applyFill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3" fillId="4" borderId="10" xfId="3" applyBorder="1" applyAlignment="1">
      <alignment horizontal="center" vertical="center"/>
    </xf>
  </cellXfs>
  <cellStyles count="5">
    <cellStyle name="Акцент1" xfId="4" builtinId="29"/>
    <cellStyle name="Вывод" xfId="3" builtinId="21"/>
    <cellStyle name="Нейтральный" xfId="2" builtinId="28"/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1FE8-C9EF-4ACF-9218-BB2B686CC841}">
  <sheetPr>
    <pageSetUpPr fitToPage="1"/>
  </sheetPr>
  <dimension ref="A1:O40"/>
  <sheetViews>
    <sheetView view="pageBreakPreview" zoomScale="82" zoomScaleNormal="85" zoomScaleSheetLayoutView="82" workbookViewId="0">
      <selection activeCell="R40" sqref="R40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50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ht="30" x14ac:dyDescent="0.25">
      <c r="A5" s="31" t="s">
        <v>181</v>
      </c>
      <c r="B5" s="47" t="s">
        <v>180</v>
      </c>
      <c r="C5" s="31">
        <v>150</v>
      </c>
      <c r="D5" s="31">
        <v>6.2</v>
      </c>
      <c r="E5" s="31">
        <v>8.4</v>
      </c>
      <c r="F5" s="31">
        <v>24.3</v>
      </c>
      <c r="G5" s="31">
        <v>197.3</v>
      </c>
      <c r="H5" s="22">
        <v>118.5</v>
      </c>
      <c r="I5" s="22">
        <v>47.3</v>
      </c>
      <c r="J5" s="22">
        <v>161.30000000000001</v>
      </c>
      <c r="K5" s="22">
        <v>1.1000000000000001</v>
      </c>
      <c r="L5" s="22">
        <v>0.03</v>
      </c>
      <c r="M5" s="22">
        <v>0</v>
      </c>
      <c r="N5" s="22">
        <v>0.15</v>
      </c>
      <c r="O5" s="22">
        <v>0.45</v>
      </c>
    </row>
    <row r="6" spans="1:15" x14ac:dyDescent="0.25">
      <c r="A6" s="48" t="s">
        <v>40</v>
      </c>
      <c r="B6" s="47" t="s">
        <v>46</v>
      </c>
      <c r="C6" s="31">
        <v>100</v>
      </c>
      <c r="D6" s="31">
        <v>0.9</v>
      </c>
      <c r="E6" s="31">
        <v>0.1</v>
      </c>
      <c r="F6" s="31">
        <v>7.6</v>
      </c>
      <c r="G6" s="31">
        <v>35</v>
      </c>
      <c r="H6" s="22">
        <v>37</v>
      </c>
      <c r="I6" s="22">
        <v>12</v>
      </c>
      <c r="J6" s="22">
        <v>20</v>
      </c>
      <c r="K6" s="22">
        <v>0.2</v>
      </c>
      <c r="L6" s="22">
        <v>0.03</v>
      </c>
      <c r="M6" s="22">
        <v>0.2</v>
      </c>
      <c r="N6" s="22">
        <v>0.1</v>
      </c>
      <c r="O6" s="22">
        <v>26.7</v>
      </c>
    </row>
    <row r="7" spans="1:15" x14ac:dyDescent="0.25">
      <c r="A7" s="23" t="s">
        <v>40</v>
      </c>
      <c r="B7" s="47" t="s">
        <v>196</v>
      </c>
      <c r="C7" s="31">
        <v>50</v>
      </c>
      <c r="D7" s="31">
        <v>3.8</v>
      </c>
      <c r="E7" s="31">
        <v>0.4</v>
      </c>
      <c r="F7" s="31">
        <v>24.6</v>
      </c>
      <c r="G7" s="31">
        <v>117.2</v>
      </c>
      <c r="H7" s="22">
        <v>11.5</v>
      </c>
      <c r="I7" s="22">
        <v>16.5</v>
      </c>
      <c r="J7" s="22">
        <v>43.5</v>
      </c>
      <c r="K7" s="22">
        <v>1</v>
      </c>
      <c r="L7" s="22">
        <v>0</v>
      </c>
      <c r="M7" s="22">
        <v>0</v>
      </c>
      <c r="N7" s="22">
        <v>0.08</v>
      </c>
      <c r="O7" s="22">
        <v>0</v>
      </c>
    </row>
    <row r="8" spans="1:15" x14ac:dyDescent="0.25">
      <c r="A8" s="48" t="s">
        <v>173</v>
      </c>
      <c r="B8" s="50" t="s">
        <v>174</v>
      </c>
      <c r="C8" s="33">
        <v>10</v>
      </c>
      <c r="D8" s="33">
        <v>0.1</v>
      </c>
      <c r="E8" s="33">
        <v>7.2</v>
      </c>
      <c r="F8" s="33">
        <v>0.1</v>
      </c>
      <c r="G8" s="33">
        <v>66.099999999999994</v>
      </c>
      <c r="H8" s="25">
        <v>2.4</v>
      </c>
      <c r="I8" s="25">
        <v>0</v>
      </c>
      <c r="J8" s="25">
        <v>3</v>
      </c>
      <c r="K8" s="25">
        <v>0.02</v>
      </c>
      <c r="L8" s="25">
        <v>0.05</v>
      </c>
      <c r="M8" s="25">
        <v>0</v>
      </c>
      <c r="N8" s="25">
        <v>0</v>
      </c>
      <c r="O8" s="25">
        <v>0</v>
      </c>
    </row>
    <row r="9" spans="1:15" ht="15.75" thickBot="1" x14ac:dyDescent="0.3">
      <c r="A9" s="48" t="s">
        <v>146</v>
      </c>
      <c r="B9" s="50" t="s">
        <v>32</v>
      </c>
      <c r="C9" s="33">
        <v>200</v>
      </c>
      <c r="D9" s="33">
        <v>4.5999999999999996</v>
      </c>
      <c r="E9" s="33">
        <v>3.6</v>
      </c>
      <c r="F9" s="33">
        <v>12.6</v>
      </c>
      <c r="G9" s="33">
        <v>100.4</v>
      </c>
      <c r="H9" s="25">
        <v>143</v>
      </c>
      <c r="I9" s="25">
        <v>34</v>
      </c>
      <c r="J9" s="25">
        <v>130</v>
      </c>
      <c r="K9" s="25">
        <v>1.0900000000000001</v>
      </c>
      <c r="L9" s="25">
        <v>0.02</v>
      </c>
      <c r="M9" s="25">
        <v>0</v>
      </c>
      <c r="N9" s="25">
        <v>0.04</v>
      </c>
      <c r="O9" s="25">
        <v>0.68</v>
      </c>
    </row>
    <row r="10" spans="1:15" ht="15.75" thickBot="1" x14ac:dyDescent="0.3">
      <c r="A10" s="57">
        <f>G10*100/G40</f>
        <v>19.894359409338012</v>
      </c>
      <c r="B10" s="8" t="s">
        <v>18</v>
      </c>
      <c r="C10" s="18">
        <f t="shared" ref="C10:O10" si="0">SUM(C5:C9)</f>
        <v>510</v>
      </c>
      <c r="D10" s="18">
        <f t="shared" si="0"/>
        <v>15.6</v>
      </c>
      <c r="E10" s="18">
        <f t="shared" si="0"/>
        <v>19.700000000000003</v>
      </c>
      <c r="F10" s="18">
        <f t="shared" si="0"/>
        <v>69.2</v>
      </c>
      <c r="G10" s="18">
        <f t="shared" si="0"/>
        <v>516</v>
      </c>
      <c r="H10" s="18">
        <f t="shared" si="0"/>
        <v>312.39999999999998</v>
      </c>
      <c r="I10" s="18">
        <f t="shared" si="0"/>
        <v>109.8</v>
      </c>
      <c r="J10" s="18">
        <f t="shared" si="0"/>
        <v>357.8</v>
      </c>
      <c r="K10" s="18">
        <f t="shared" si="0"/>
        <v>3.41</v>
      </c>
      <c r="L10" s="18">
        <f t="shared" si="0"/>
        <v>0.13</v>
      </c>
      <c r="M10" s="18">
        <f t="shared" si="0"/>
        <v>0.2</v>
      </c>
      <c r="N10" s="18">
        <f t="shared" si="0"/>
        <v>0.37</v>
      </c>
      <c r="O10" s="18">
        <f t="shared" si="0"/>
        <v>27.83</v>
      </c>
    </row>
    <row r="11" spans="1:15" x14ac:dyDescent="0.25">
      <c r="A11" s="51"/>
      <c r="B11" s="10" t="s">
        <v>20</v>
      </c>
      <c r="C11" s="11"/>
      <c r="D11" s="12"/>
      <c r="E11" s="12"/>
      <c r="F11" s="12"/>
      <c r="G11" s="12"/>
      <c r="H11" s="51"/>
      <c r="I11" s="12"/>
      <c r="J11" s="12"/>
      <c r="K11" s="12"/>
      <c r="L11" s="12"/>
      <c r="M11" s="12"/>
      <c r="N11" s="12"/>
      <c r="O11" s="12"/>
    </row>
    <row r="12" spans="1:15" x14ac:dyDescent="0.25">
      <c r="A12" s="1" t="s">
        <v>145</v>
      </c>
      <c r="B12" s="5" t="s">
        <v>48</v>
      </c>
      <c r="C12" s="2">
        <v>15</v>
      </c>
      <c r="D12" s="3">
        <v>3.5</v>
      </c>
      <c r="E12" s="3">
        <v>4.4000000000000004</v>
      </c>
      <c r="F12" s="3">
        <v>0</v>
      </c>
      <c r="G12" s="3">
        <v>53.8</v>
      </c>
      <c r="H12" s="3">
        <v>132</v>
      </c>
      <c r="I12" s="3">
        <v>5.3</v>
      </c>
      <c r="J12" s="3">
        <v>75</v>
      </c>
      <c r="K12" s="65">
        <v>0.15</v>
      </c>
      <c r="L12" s="3">
        <v>0.04</v>
      </c>
      <c r="M12" s="3">
        <v>0</v>
      </c>
      <c r="N12" s="65">
        <v>0.01</v>
      </c>
      <c r="O12" s="65">
        <v>0.11</v>
      </c>
    </row>
    <row r="13" spans="1:15" x14ac:dyDescent="0.25">
      <c r="A13" s="1" t="s">
        <v>40</v>
      </c>
      <c r="B13" s="5" t="s">
        <v>197</v>
      </c>
      <c r="C13" s="2">
        <v>20</v>
      </c>
      <c r="D13" s="3">
        <v>1.3</v>
      </c>
      <c r="E13" s="3">
        <v>0.2</v>
      </c>
      <c r="F13" s="3">
        <v>6.7</v>
      </c>
      <c r="G13" s="3">
        <v>34.200000000000003</v>
      </c>
      <c r="H13" s="3">
        <v>6.6</v>
      </c>
      <c r="I13" s="3">
        <v>11.4</v>
      </c>
      <c r="J13" s="3">
        <v>38.799999999999997</v>
      </c>
      <c r="K13" s="3">
        <v>0.9</v>
      </c>
      <c r="L13" s="3">
        <v>0</v>
      </c>
      <c r="M13" s="3">
        <v>0</v>
      </c>
      <c r="N13" s="3">
        <v>0.04</v>
      </c>
      <c r="O13" s="3">
        <v>0</v>
      </c>
    </row>
    <row r="14" spans="1:15" ht="15.75" thickBot="1" x14ac:dyDescent="0.3">
      <c r="A14" s="1" t="s">
        <v>78</v>
      </c>
      <c r="B14" s="5" t="s">
        <v>29</v>
      </c>
      <c r="C14" s="2">
        <v>200</v>
      </c>
      <c r="D14" s="3">
        <v>0.3</v>
      </c>
      <c r="E14" s="3">
        <v>0</v>
      </c>
      <c r="F14" s="3">
        <v>7.4</v>
      </c>
      <c r="G14" s="3">
        <v>30.9</v>
      </c>
      <c r="H14" s="3">
        <v>5.6</v>
      </c>
      <c r="I14" s="3">
        <v>4.0999999999999996</v>
      </c>
      <c r="J14" s="3">
        <v>8.8000000000000007</v>
      </c>
      <c r="K14" s="65">
        <v>0.78</v>
      </c>
      <c r="L14" s="3">
        <v>0</v>
      </c>
      <c r="M14" s="3">
        <v>0</v>
      </c>
      <c r="N14" s="3">
        <v>0</v>
      </c>
      <c r="O14" s="65">
        <v>0.04</v>
      </c>
    </row>
    <row r="15" spans="1:15" ht="15.75" thickBot="1" x14ac:dyDescent="0.3">
      <c r="A15" s="58">
        <f>G15*100/G40</f>
        <v>4.5841847553687787</v>
      </c>
      <c r="B15" s="9" t="s">
        <v>18</v>
      </c>
      <c r="C15" s="19">
        <f t="shared" ref="C15:O15" si="1">SUM(C12:C14)</f>
        <v>235</v>
      </c>
      <c r="D15" s="19">
        <f t="shared" si="1"/>
        <v>5.0999999999999996</v>
      </c>
      <c r="E15" s="19">
        <f t="shared" si="1"/>
        <v>4.6000000000000005</v>
      </c>
      <c r="F15" s="19">
        <f t="shared" si="1"/>
        <v>14.100000000000001</v>
      </c>
      <c r="G15" s="19">
        <f t="shared" si="1"/>
        <v>118.9</v>
      </c>
      <c r="H15" s="19">
        <f t="shared" si="1"/>
        <v>144.19999999999999</v>
      </c>
      <c r="I15" s="19">
        <f t="shared" si="1"/>
        <v>20.799999999999997</v>
      </c>
      <c r="J15" s="19">
        <f t="shared" si="1"/>
        <v>122.6</v>
      </c>
      <c r="K15" s="19">
        <f t="shared" si="1"/>
        <v>1.83</v>
      </c>
      <c r="L15" s="19">
        <f t="shared" si="1"/>
        <v>0.04</v>
      </c>
      <c r="M15" s="19">
        <f t="shared" si="1"/>
        <v>0</v>
      </c>
      <c r="N15" s="19">
        <f t="shared" si="1"/>
        <v>0.05</v>
      </c>
      <c r="O15" s="19">
        <f t="shared" si="1"/>
        <v>0.15</v>
      </c>
    </row>
    <row r="16" spans="1:15" x14ac:dyDescent="0.25">
      <c r="A16" s="51"/>
      <c r="B16" s="15" t="s">
        <v>21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.45" customHeight="1" x14ac:dyDescent="0.25">
      <c r="A17" s="31" t="s">
        <v>211</v>
      </c>
      <c r="B17" s="35" t="s">
        <v>212</v>
      </c>
      <c r="C17" s="31">
        <v>80</v>
      </c>
      <c r="D17" s="31">
        <v>1.1000000000000001</v>
      </c>
      <c r="E17" s="31">
        <v>6.7</v>
      </c>
      <c r="F17" s="31">
        <v>6.5</v>
      </c>
      <c r="G17" s="31">
        <v>91</v>
      </c>
      <c r="H17" s="22">
        <v>8.84</v>
      </c>
      <c r="I17" s="27">
        <v>6.68</v>
      </c>
      <c r="J17" s="27">
        <v>0</v>
      </c>
      <c r="K17" s="22">
        <v>0.27</v>
      </c>
      <c r="L17" s="22">
        <v>0</v>
      </c>
      <c r="M17" s="22">
        <v>0</v>
      </c>
      <c r="N17" s="22">
        <v>0.02</v>
      </c>
      <c r="O17" s="22">
        <v>4.41</v>
      </c>
    </row>
    <row r="18" spans="1:15" x14ac:dyDescent="0.25">
      <c r="A18" s="31" t="s">
        <v>44</v>
      </c>
      <c r="B18" s="35" t="s">
        <v>39</v>
      </c>
      <c r="C18" s="31">
        <v>250</v>
      </c>
      <c r="D18" s="31">
        <v>5.8</v>
      </c>
      <c r="E18" s="31">
        <v>7</v>
      </c>
      <c r="F18" s="31">
        <v>7.2</v>
      </c>
      <c r="G18" s="31">
        <v>115.3</v>
      </c>
      <c r="H18" s="22">
        <v>46.75</v>
      </c>
      <c r="I18" s="22">
        <v>16.5</v>
      </c>
      <c r="J18" s="22">
        <v>38.75</v>
      </c>
      <c r="K18" s="22">
        <v>0.6</v>
      </c>
      <c r="L18" s="22">
        <v>0.13</v>
      </c>
      <c r="M18" s="22">
        <v>0</v>
      </c>
      <c r="N18" s="22">
        <v>0.03</v>
      </c>
      <c r="O18" s="22">
        <v>13.45</v>
      </c>
    </row>
    <row r="19" spans="1:15" x14ac:dyDescent="0.25">
      <c r="A19" s="31" t="s">
        <v>35</v>
      </c>
      <c r="B19" s="49" t="s">
        <v>124</v>
      </c>
      <c r="C19" s="32">
        <v>240</v>
      </c>
      <c r="D19" s="32">
        <v>24.1</v>
      </c>
      <c r="E19" s="32">
        <v>22.4</v>
      </c>
      <c r="F19" s="32">
        <v>20.6</v>
      </c>
      <c r="G19" s="32">
        <v>381.6</v>
      </c>
      <c r="H19" s="24">
        <v>31.2</v>
      </c>
      <c r="I19" s="24">
        <v>54</v>
      </c>
      <c r="J19" s="24">
        <v>277.2</v>
      </c>
      <c r="K19" s="24">
        <v>4.12</v>
      </c>
      <c r="L19" s="24">
        <v>0.03</v>
      </c>
      <c r="M19" s="24">
        <v>0</v>
      </c>
      <c r="N19" s="24">
        <v>0.16</v>
      </c>
      <c r="O19" s="24">
        <v>11.44</v>
      </c>
    </row>
    <row r="20" spans="1:15" x14ac:dyDescent="0.25">
      <c r="A20" s="31" t="s">
        <v>41</v>
      </c>
      <c r="B20" s="47" t="s">
        <v>36</v>
      </c>
      <c r="C20" s="31">
        <v>200</v>
      </c>
      <c r="D20" s="31">
        <v>0.5</v>
      </c>
      <c r="E20" s="31">
        <v>0</v>
      </c>
      <c r="F20" s="31">
        <v>19.8</v>
      </c>
      <c r="G20" s="31">
        <v>81</v>
      </c>
      <c r="H20" s="22">
        <v>50</v>
      </c>
      <c r="I20" s="22">
        <v>2.1</v>
      </c>
      <c r="J20" s="22">
        <v>4.3</v>
      </c>
      <c r="K20" s="22">
        <v>0.09</v>
      </c>
      <c r="L20" s="22">
        <v>0.02</v>
      </c>
      <c r="M20" s="22">
        <v>0</v>
      </c>
      <c r="N20" s="22">
        <v>0</v>
      </c>
      <c r="O20" s="22">
        <v>0.02</v>
      </c>
    </row>
    <row r="21" spans="1:15" x14ac:dyDescent="0.25">
      <c r="A21" s="26" t="s">
        <v>40</v>
      </c>
      <c r="B21" s="47" t="s">
        <v>197</v>
      </c>
      <c r="C21" s="31">
        <v>35</v>
      </c>
      <c r="D21" s="31">
        <v>2.2999999999999998</v>
      </c>
      <c r="E21" s="31">
        <v>0.4</v>
      </c>
      <c r="F21" s="31">
        <v>11.7</v>
      </c>
      <c r="G21" s="31">
        <v>59.8</v>
      </c>
      <c r="H21" s="22">
        <v>11.6</v>
      </c>
      <c r="I21" s="22">
        <v>19.899999999999999</v>
      </c>
      <c r="J21" s="22">
        <v>67.900000000000006</v>
      </c>
      <c r="K21" s="22">
        <v>1.6</v>
      </c>
      <c r="L21" s="22">
        <v>0</v>
      </c>
      <c r="M21" s="22">
        <v>0</v>
      </c>
      <c r="N21" s="22">
        <v>7.0000000000000007E-2</v>
      </c>
      <c r="O21" s="22">
        <v>0</v>
      </c>
    </row>
    <row r="22" spans="1:15" ht="15.75" thickBot="1" x14ac:dyDescent="0.3">
      <c r="A22" s="26" t="s">
        <v>40</v>
      </c>
      <c r="B22" s="50" t="s">
        <v>196</v>
      </c>
      <c r="C22" s="33">
        <v>75</v>
      </c>
      <c r="D22" s="33">
        <v>5.7</v>
      </c>
      <c r="E22" s="33">
        <v>0.6</v>
      </c>
      <c r="F22" s="33">
        <v>36.9</v>
      </c>
      <c r="G22" s="33">
        <v>175.7</v>
      </c>
      <c r="H22" s="25">
        <v>17.2</v>
      </c>
      <c r="I22" s="25">
        <v>24.7</v>
      </c>
      <c r="J22" s="25">
        <v>65.2</v>
      </c>
      <c r="K22" s="25">
        <v>1.5</v>
      </c>
      <c r="L22" s="25">
        <v>0</v>
      </c>
      <c r="M22" s="25">
        <v>0</v>
      </c>
      <c r="N22" s="25">
        <v>0.1</v>
      </c>
      <c r="O22" s="25">
        <v>0</v>
      </c>
    </row>
    <row r="23" spans="1:15" ht="15.75" thickBot="1" x14ac:dyDescent="0.3">
      <c r="A23" s="59">
        <f>G23*100/G40</f>
        <v>34.86910591047539</v>
      </c>
      <c r="B23" s="28" t="s">
        <v>18</v>
      </c>
      <c r="C23" s="29">
        <f>SUM(C17:C22)</f>
        <v>880</v>
      </c>
      <c r="D23" s="29">
        <f t="shared" ref="D23:O23" si="2">SUM(D17:D22)</f>
        <v>39.5</v>
      </c>
      <c r="E23" s="29">
        <f t="shared" si="2"/>
        <v>37.099999999999994</v>
      </c>
      <c r="F23" s="29">
        <f t="shared" si="2"/>
        <v>102.69999999999999</v>
      </c>
      <c r="G23" s="29">
        <f t="shared" si="2"/>
        <v>904.40000000000009</v>
      </c>
      <c r="H23" s="29">
        <f t="shared" si="2"/>
        <v>165.59</v>
      </c>
      <c r="I23" s="29">
        <f t="shared" si="2"/>
        <v>123.88000000000001</v>
      </c>
      <c r="J23" s="29">
        <f t="shared" si="2"/>
        <v>453.34999999999997</v>
      </c>
      <c r="K23" s="29">
        <f t="shared" si="2"/>
        <v>8.18</v>
      </c>
      <c r="L23" s="29">
        <f t="shared" si="2"/>
        <v>0.18</v>
      </c>
      <c r="M23" s="29">
        <f t="shared" si="2"/>
        <v>0</v>
      </c>
      <c r="N23" s="29">
        <f t="shared" si="2"/>
        <v>0.38</v>
      </c>
      <c r="O23" s="29">
        <f t="shared" si="2"/>
        <v>29.319999999999997</v>
      </c>
    </row>
    <row r="24" spans="1:15" x14ac:dyDescent="0.25">
      <c r="A24" s="51"/>
      <c r="B24" s="10" t="s">
        <v>22</v>
      </c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26" t="s">
        <v>40</v>
      </c>
      <c r="B25" s="47" t="s">
        <v>33</v>
      </c>
      <c r="C25" s="31">
        <v>100</v>
      </c>
      <c r="D25" s="31">
        <v>0.4</v>
      </c>
      <c r="E25" s="31">
        <v>0.3</v>
      </c>
      <c r="F25" s="31">
        <v>10.3</v>
      </c>
      <c r="G25" s="31">
        <v>45.5</v>
      </c>
      <c r="H25" s="22">
        <v>9</v>
      </c>
      <c r="I25" s="22">
        <v>7</v>
      </c>
      <c r="J25" s="22">
        <v>12</v>
      </c>
      <c r="K25" s="22">
        <v>0.2</v>
      </c>
      <c r="L25" s="22">
        <v>0</v>
      </c>
      <c r="M25" s="22">
        <v>0.1</v>
      </c>
      <c r="N25" s="22">
        <v>0</v>
      </c>
      <c r="O25" s="22">
        <v>4.3</v>
      </c>
    </row>
    <row r="26" spans="1:15" x14ac:dyDescent="0.25">
      <c r="A26" s="26" t="s">
        <v>40</v>
      </c>
      <c r="B26" s="47" t="s">
        <v>125</v>
      </c>
      <c r="C26" s="31">
        <v>200</v>
      </c>
      <c r="D26" s="31">
        <v>0</v>
      </c>
      <c r="E26" s="31">
        <v>0</v>
      </c>
      <c r="F26" s="31">
        <v>22.8</v>
      </c>
      <c r="G26" s="31">
        <v>90.3</v>
      </c>
      <c r="H26" s="22">
        <v>0</v>
      </c>
      <c r="I26" s="22">
        <v>0</v>
      </c>
      <c r="J26" s="22">
        <v>0</v>
      </c>
      <c r="K26" s="22">
        <v>0</v>
      </c>
      <c r="L26" s="22">
        <v>0.12</v>
      </c>
      <c r="M26" s="22">
        <v>2.35</v>
      </c>
      <c r="N26" s="22">
        <v>0.3</v>
      </c>
      <c r="O26" s="22">
        <v>20.100000000000001</v>
      </c>
    </row>
    <row r="27" spans="1:15" ht="15.75" thickBot="1" x14ac:dyDescent="0.3">
      <c r="A27" s="26" t="s">
        <v>40</v>
      </c>
      <c r="B27" s="50" t="s">
        <v>123</v>
      </c>
      <c r="C27" s="33">
        <v>60</v>
      </c>
      <c r="D27" s="33">
        <v>3.3</v>
      </c>
      <c r="E27" s="33">
        <v>11.9</v>
      </c>
      <c r="F27" s="33">
        <v>34.700000000000003</v>
      </c>
      <c r="G27" s="33">
        <v>243</v>
      </c>
      <c r="H27" s="25">
        <v>18</v>
      </c>
      <c r="I27" s="25">
        <v>7.68</v>
      </c>
      <c r="J27" s="25">
        <v>44.4</v>
      </c>
      <c r="K27" s="25">
        <v>0.72</v>
      </c>
      <c r="L27" s="25">
        <v>0.05</v>
      </c>
      <c r="M27" s="25">
        <v>0</v>
      </c>
      <c r="N27" s="25">
        <v>0.04</v>
      </c>
      <c r="O27" s="25">
        <v>0</v>
      </c>
    </row>
    <row r="28" spans="1:15" ht="15.75" thickBot="1" x14ac:dyDescent="0.3">
      <c r="A28" s="58">
        <f>ROUND((G28*100/G40),0)</f>
        <v>15</v>
      </c>
      <c r="B28" s="9" t="s">
        <v>18</v>
      </c>
      <c r="C28" s="19">
        <f t="shared" ref="C28:O28" si="3">SUM(C25:C27)</f>
        <v>360</v>
      </c>
      <c r="D28" s="19">
        <f t="shared" si="3"/>
        <v>3.6999999999999997</v>
      </c>
      <c r="E28" s="19">
        <f t="shared" si="3"/>
        <v>12.200000000000001</v>
      </c>
      <c r="F28" s="19">
        <f t="shared" si="3"/>
        <v>67.800000000000011</v>
      </c>
      <c r="G28" s="19">
        <f t="shared" si="3"/>
        <v>378.8</v>
      </c>
      <c r="H28" s="19">
        <f t="shared" si="3"/>
        <v>27</v>
      </c>
      <c r="I28" s="19">
        <f t="shared" si="3"/>
        <v>14.68</v>
      </c>
      <c r="J28" s="19">
        <f t="shared" si="3"/>
        <v>56.4</v>
      </c>
      <c r="K28" s="19">
        <f t="shared" si="3"/>
        <v>0.91999999999999993</v>
      </c>
      <c r="L28" s="19">
        <f t="shared" si="3"/>
        <v>0.16999999999999998</v>
      </c>
      <c r="M28" s="19">
        <f t="shared" si="3"/>
        <v>2.4500000000000002</v>
      </c>
      <c r="N28" s="19">
        <f t="shared" si="3"/>
        <v>0.33999999999999997</v>
      </c>
      <c r="O28" s="19">
        <f t="shared" si="3"/>
        <v>24.400000000000002</v>
      </c>
    </row>
    <row r="29" spans="1:15" x14ac:dyDescent="0.25">
      <c r="A29" s="52"/>
      <c r="B29" s="15" t="s">
        <v>23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 x14ac:dyDescent="0.25">
      <c r="A30" s="31" t="s">
        <v>158</v>
      </c>
      <c r="B30" s="35" t="s">
        <v>62</v>
      </c>
      <c r="C30" s="31">
        <v>150</v>
      </c>
      <c r="D30" s="31">
        <v>29.7</v>
      </c>
      <c r="E30" s="31">
        <v>10.7</v>
      </c>
      <c r="F30" s="31">
        <v>21.7</v>
      </c>
      <c r="G30" s="31">
        <v>301.2</v>
      </c>
      <c r="H30" s="22">
        <v>224</v>
      </c>
      <c r="I30" s="22">
        <v>32</v>
      </c>
      <c r="J30" s="22">
        <v>291</v>
      </c>
      <c r="K30" s="22">
        <v>0.86</v>
      </c>
      <c r="L30" s="22">
        <v>0.05</v>
      </c>
      <c r="M30" s="22">
        <v>0</v>
      </c>
      <c r="N30" s="22">
        <v>0.06</v>
      </c>
      <c r="O30" s="22">
        <v>0.28999999999999998</v>
      </c>
    </row>
    <row r="31" spans="1:15" x14ac:dyDescent="0.25">
      <c r="A31" s="31" t="s">
        <v>210</v>
      </c>
      <c r="B31" s="47" t="s">
        <v>209</v>
      </c>
      <c r="C31" s="34">
        <v>100</v>
      </c>
      <c r="D31" s="34">
        <v>1.5</v>
      </c>
      <c r="E31" s="34">
        <v>0.1</v>
      </c>
      <c r="F31" s="34">
        <v>8.6</v>
      </c>
      <c r="G31" s="34">
        <v>42</v>
      </c>
      <c r="H31" s="30">
        <v>43.7</v>
      </c>
      <c r="I31" s="30">
        <v>26.2</v>
      </c>
      <c r="J31" s="30">
        <v>51.2</v>
      </c>
      <c r="K31" s="30">
        <v>1.6</v>
      </c>
      <c r="L31" s="30">
        <v>2E-3</v>
      </c>
      <c r="M31" s="30">
        <v>0</v>
      </c>
      <c r="N31" s="30">
        <v>0.03</v>
      </c>
      <c r="O31" s="30">
        <v>5.6</v>
      </c>
    </row>
    <row r="32" spans="1:15" x14ac:dyDescent="0.25">
      <c r="A32" s="26" t="s">
        <v>40</v>
      </c>
      <c r="B32" s="47" t="s">
        <v>196</v>
      </c>
      <c r="C32" s="31">
        <v>25</v>
      </c>
      <c r="D32" s="31">
        <v>1.9</v>
      </c>
      <c r="E32" s="31">
        <v>0.2</v>
      </c>
      <c r="F32" s="31">
        <v>12.3</v>
      </c>
      <c r="G32" s="31">
        <v>58.6</v>
      </c>
      <c r="H32" s="22">
        <v>5.7</v>
      </c>
      <c r="I32" s="22">
        <v>8.1999999999999993</v>
      </c>
      <c r="J32" s="22">
        <v>21.8</v>
      </c>
      <c r="K32" s="22">
        <v>0.5</v>
      </c>
      <c r="L32" s="22">
        <v>0</v>
      </c>
      <c r="M32" s="22">
        <v>0</v>
      </c>
      <c r="N32" s="22">
        <v>0.04</v>
      </c>
      <c r="O32" s="22">
        <v>0</v>
      </c>
    </row>
    <row r="33" spans="1:15" x14ac:dyDescent="0.25">
      <c r="A33" s="26" t="s">
        <v>40</v>
      </c>
      <c r="B33" s="47" t="s">
        <v>197</v>
      </c>
      <c r="C33" s="31">
        <v>25</v>
      </c>
      <c r="D33" s="31">
        <v>1.7</v>
      </c>
      <c r="E33" s="31">
        <v>0.3</v>
      </c>
      <c r="F33" s="31">
        <v>8.3000000000000007</v>
      </c>
      <c r="G33" s="31">
        <v>42.7</v>
      </c>
      <c r="H33" s="22">
        <v>8.1999999999999993</v>
      </c>
      <c r="I33" s="22">
        <v>14.2</v>
      </c>
      <c r="J33" s="22">
        <v>48.5</v>
      </c>
      <c r="K33" s="22">
        <v>1.1000000000000001</v>
      </c>
      <c r="L33" s="22">
        <v>0</v>
      </c>
      <c r="M33" s="22">
        <v>0</v>
      </c>
      <c r="N33" s="22">
        <v>0.05</v>
      </c>
      <c r="O33" s="22">
        <v>0</v>
      </c>
    </row>
    <row r="34" spans="1:15" ht="15.75" thickBot="1" x14ac:dyDescent="0.3">
      <c r="A34" s="31" t="s">
        <v>40</v>
      </c>
      <c r="B34" s="54" t="s">
        <v>185</v>
      </c>
      <c r="C34" s="33">
        <v>200</v>
      </c>
      <c r="D34" s="33">
        <v>0.2</v>
      </c>
      <c r="E34" s="33">
        <v>0.2</v>
      </c>
      <c r="F34" s="33">
        <v>22.9</v>
      </c>
      <c r="G34" s="33">
        <v>89.9</v>
      </c>
      <c r="H34" s="25">
        <v>14</v>
      </c>
      <c r="I34" s="25">
        <v>8</v>
      </c>
      <c r="J34" s="25">
        <v>14</v>
      </c>
      <c r="K34" s="25">
        <v>2.8</v>
      </c>
      <c r="L34" s="25">
        <v>0</v>
      </c>
      <c r="M34" s="25">
        <v>0.2</v>
      </c>
      <c r="N34" s="25">
        <v>0.02</v>
      </c>
      <c r="O34" s="25">
        <v>4</v>
      </c>
    </row>
    <row r="35" spans="1:15" ht="15.75" thickBot="1" x14ac:dyDescent="0.3">
      <c r="A35" s="60">
        <f>ROUNDDOWN((G35*100/G40),0)</f>
        <v>20</v>
      </c>
      <c r="B35" s="28" t="s">
        <v>18</v>
      </c>
      <c r="C35" s="29">
        <f t="shared" ref="C35:O35" si="4">SUM(C30:C34)</f>
        <v>500</v>
      </c>
      <c r="D35" s="29">
        <f t="shared" si="4"/>
        <v>35.000000000000007</v>
      </c>
      <c r="E35" s="29">
        <f t="shared" si="4"/>
        <v>11.499999999999998</v>
      </c>
      <c r="F35" s="29">
        <f t="shared" si="4"/>
        <v>73.799999999999983</v>
      </c>
      <c r="G35" s="29">
        <f t="shared" si="4"/>
        <v>534.4</v>
      </c>
      <c r="H35" s="29">
        <f t="shared" si="4"/>
        <v>295.59999999999997</v>
      </c>
      <c r="I35" s="29">
        <f t="shared" si="4"/>
        <v>88.600000000000009</v>
      </c>
      <c r="J35" s="29">
        <f t="shared" si="4"/>
        <v>426.5</v>
      </c>
      <c r="K35" s="29">
        <f t="shared" si="4"/>
        <v>6.86</v>
      </c>
      <c r="L35" s="29">
        <f t="shared" si="4"/>
        <v>5.2000000000000005E-2</v>
      </c>
      <c r="M35" s="29">
        <f t="shared" si="4"/>
        <v>0.2</v>
      </c>
      <c r="N35" s="29">
        <f t="shared" si="4"/>
        <v>0.19999999999999998</v>
      </c>
      <c r="O35" s="36">
        <f t="shared" si="4"/>
        <v>9.89</v>
      </c>
    </row>
    <row r="36" spans="1:15" x14ac:dyDescent="0.25">
      <c r="A36" s="53"/>
      <c r="B36" s="37" t="s">
        <v>47</v>
      </c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 x14ac:dyDescent="0.25">
      <c r="A37" s="6" t="s">
        <v>40</v>
      </c>
      <c r="B37" s="7" t="s">
        <v>71</v>
      </c>
      <c r="C37" s="38">
        <v>190</v>
      </c>
      <c r="D37" s="39">
        <v>5.5</v>
      </c>
      <c r="E37" s="39">
        <v>6.2</v>
      </c>
      <c r="F37" s="39">
        <v>8.6</v>
      </c>
      <c r="G37" s="39">
        <v>110.2</v>
      </c>
      <c r="H37" s="39">
        <v>211.68</v>
      </c>
      <c r="I37" s="39">
        <v>24.4</v>
      </c>
      <c r="J37" s="39">
        <v>156.94999999999999</v>
      </c>
      <c r="K37" s="39">
        <v>0.17</v>
      </c>
      <c r="L37" s="39">
        <v>0.04</v>
      </c>
      <c r="M37" s="39">
        <v>0.2</v>
      </c>
      <c r="N37" s="39">
        <v>0.06</v>
      </c>
      <c r="O37" s="39">
        <v>1.1000000000000001</v>
      </c>
    </row>
    <row r="38" spans="1:15" ht="15.75" thickBot="1" x14ac:dyDescent="0.3">
      <c r="A38" s="40" t="s">
        <v>40</v>
      </c>
      <c r="B38" s="41" t="s">
        <v>106</v>
      </c>
      <c r="C38" s="42">
        <v>10</v>
      </c>
      <c r="D38" s="43">
        <v>1</v>
      </c>
      <c r="E38" s="43">
        <v>0.1</v>
      </c>
      <c r="F38" s="43">
        <v>6.4</v>
      </c>
      <c r="G38" s="43">
        <v>31</v>
      </c>
      <c r="H38" s="43">
        <v>2.8</v>
      </c>
      <c r="I38" s="43">
        <v>4.4000000000000004</v>
      </c>
      <c r="J38" s="43">
        <v>11.4</v>
      </c>
      <c r="K38" s="43">
        <v>0.26</v>
      </c>
      <c r="L38" s="43">
        <v>0</v>
      </c>
      <c r="M38" s="43">
        <v>0.17</v>
      </c>
      <c r="N38" s="43">
        <v>0.02</v>
      </c>
      <c r="O38" s="43">
        <v>0</v>
      </c>
    </row>
    <row r="39" spans="1:15" ht="15.75" thickBot="1" x14ac:dyDescent="0.3">
      <c r="A39" s="61">
        <f>G39*100/G40</f>
        <v>5.4439603655010211</v>
      </c>
      <c r="B39" s="44" t="s">
        <v>18</v>
      </c>
      <c r="C39" s="45">
        <f>SUM(C37:C38)</f>
        <v>200</v>
      </c>
      <c r="D39" s="45">
        <f t="shared" ref="D39:O39" si="5">SUM(D37:D38)</f>
        <v>6.5</v>
      </c>
      <c r="E39" s="45">
        <f t="shared" si="5"/>
        <v>6.3</v>
      </c>
      <c r="F39" s="45">
        <f t="shared" si="5"/>
        <v>15</v>
      </c>
      <c r="G39" s="45">
        <f t="shared" si="5"/>
        <v>141.19999999999999</v>
      </c>
      <c r="H39" s="45">
        <f t="shared" si="5"/>
        <v>214.48000000000002</v>
      </c>
      <c r="I39" s="45">
        <f t="shared" si="5"/>
        <v>28.799999999999997</v>
      </c>
      <c r="J39" s="45">
        <f t="shared" si="5"/>
        <v>168.35</v>
      </c>
      <c r="K39" s="45">
        <f t="shared" si="5"/>
        <v>0.43000000000000005</v>
      </c>
      <c r="L39" s="45">
        <f t="shared" si="5"/>
        <v>0.04</v>
      </c>
      <c r="M39" s="45">
        <f t="shared" si="5"/>
        <v>0.37</v>
      </c>
      <c r="N39" s="45">
        <f t="shared" si="5"/>
        <v>0.08</v>
      </c>
      <c r="O39" s="45">
        <f t="shared" si="5"/>
        <v>1.1000000000000001</v>
      </c>
    </row>
    <row r="40" spans="1:15" ht="15.75" thickBot="1" x14ac:dyDescent="0.3">
      <c r="A40" s="56">
        <f>A10+A15+A23+A28+A35+A39</f>
        <v>99.791610440683201</v>
      </c>
      <c r="B40" s="55" t="s">
        <v>18</v>
      </c>
      <c r="C40" s="46">
        <f t="shared" ref="C40:O40" si="6">C10+C15+C23+C28+C35+C39</f>
        <v>2685</v>
      </c>
      <c r="D40" s="46">
        <f t="shared" si="6"/>
        <v>105.4</v>
      </c>
      <c r="E40" s="46">
        <f t="shared" si="6"/>
        <v>91.399999999999991</v>
      </c>
      <c r="F40" s="46">
        <f t="shared" si="6"/>
        <v>342.6</v>
      </c>
      <c r="G40" s="46">
        <f t="shared" si="6"/>
        <v>2593.6999999999998</v>
      </c>
      <c r="H40" s="46">
        <f t="shared" si="6"/>
        <v>1159.27</v>
      </c>
      <c r="I40" s="46">
        <f t="shared" si="6"/>
        <v>386.56000000000006</v>
      </c>
      <c r="J40" s="46">
        <f t="shared" si="6"/>
        <v>1585</v>
      </c>
      <c r="K40" s="46">
        <f t="shared" si="6"/>
        <v>21.63</v>
      </c>
      <c r="L40" s="46">
        <f t="shared" si="6"/>
        <v>0.6120000000000001</v>
      </c>
      <c r="M40" s="46">
        <f t="shared" si="6"/>
        <v>3.2200000000000006</v>
      </c>
      <c r="N40" s="46">
        <f t="shared" si="6"/>
        <v>1.4200000000000002</v>
      </c>
      <c r="O40" s="46">
        <f t="shared" si="6"/>
        <v>92.69</v>
      </c>
    </row>
  </sheetData>
  <mergeCells count="4">
    <mergeCell ref="A1:O1"/>
    <mergeCell ref="D2:F2"/>
    <mergeCell ref="H2:K2"/>
    <mergeCell ref="L2:O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40"/>
  <sheetViews>
    <sheetView view="pageBreakPreview" zoomScale="85" zoomScaleNormal="85" zoomScaleSheetLayoutView="85" workbookViewId="0">
      <selection activeCell="A8" sqref="A8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61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179</v>
      </c>
      <c r="B5" s="47" t="s">
        <v>121</v>
      </c>
      <c r="C5" s="31">
        <v>170</v>
      </c>
      <c r="D5" s="31">
        <v>6.1</v>
      </c>
      <c r="E5" s="31">
        <v>7.8</v>
      </c>
      <c r="F5" s="31">
        <v>37.4</v>
      </c>
      <c r="G5" s="31">
        <v>244.6</v>
      </c>
      <c r="H5" s="22">
        <v>90.75</v>
      </c>
      <c r="I5" s="22">
        <v>20.25</v>
      </c>
      <c r="J5" s="22">
        <v>102</v>
      </c>
      <c r="K5" s="22">
        <v>1.1200000000000001</v>
      </c>
      <c r="L5" s="22">
        <v>0.04</v>
      </c>
      <c r="M5" s="22">
        <v>0</v>
      </c>
      <c r="N5" s="22">
        <v>0.06</v>
      </c>
      <c r="O5" s="22">
        <v>0.39</v>
      </c>
    </row>
    <row r="6" spans="1:15" x14ac:dyDescent="0.25">
      <c r="A6" s="48" t="s">
        <v>40</v>
      </c>
      <c r="B6" s="47" t="s">
        <v>33</v>
      </c>
      <c r="C6" s="31">
        <v>100</v>
      </c>
      <c r="D6" s="31">
        <v>0.4</v>
      </c>
      <c r="E6" s="31">
        <v>0.3</v>
      </c>
      <c r="F6" s="31">
        <v>10.3</v>
      </c>
      <c r="G6" s="31">
        <v>45.5</v>
      </c>
      <c r="H6" s="22">
        <v>9</v>
      </c>
      <c r="I6" s="22">
        <v>7</v>
      </c>
      <c r="J6" s="22">
        <v>12</v>
      </c>
      <c r="K6" s="22">
        <v>0.2</v>
      </c>
      <c r="L6" s="22">
        <v>0</v>
      </c>
      <c r="M6" s="22">
        <v>0.1</v>
      </c>
      <c r="N6" s="22">
        <v>0</v>
      </c>
      <c r="O6" s="22">
        <v>4.3</v>
      </c>
    </row>
    <row r="7" spans="1:15" x14ac:dyDescent="0.25">
      <c r="A7" s="23" t="s">
        <v>40</v>
      </c>
      <c r="B7" s="47" t="s">
        <v>196</v>
      </c>
      <c r="C7" s="31">
        <v>60</v>
      </c>
      <c r="D7" s="31">
        <v>4.5999999999999996</v>
      </c>
      <c r="E7" s="31">
        <v>0.5</v>
      </c>
      <c r="F7" s="31">
        <v>29.5</v>
      </c>
      <c r="G7" s="31">
        <v>140.6</v>
      </c>
      <c r="H7" s="22">
        <v>12</v>
      </c>
      <c r="I7" s="22">
        <v>8.4</v>
      </c>
      <c r="J7" s="22">
        <v>39</v>
      </c>
      <c r="K7" s="22">
        <v>0.66</v>
      </c>
      <c r="L7" s="22">
        <v>0</v>
      </c>
      <c r="M7" s="22">
        <v>0.66</v>
      </c>
      <c r="N7" s="22">
        <v>7.0000000000000007E-2</v>
      </c>
      <c r="O7" s="22">
        <v>0</v>
      </c>
    </row>
    <row r="8" spans="1:15" ht="15.75" thickBot="1" x14ac:dyDescent="0.3">
      <c r="A8" s="48" t="s">
        <v>146</v>
      </c>
      <c r="B8" s="50" t="s">
        <v>32</v>
      </c>
      <c r="C8" s="33">
        <v>200</v>
      </c>
      <c r="D8" s="33">
        <v>4.5999999999999996</v>
      </c>
      <c r="E8" s="33">
        <v>3.6</v>
      </c>
      <c r="F8" s="33">
        <v>12.6</v>
      </c>
      <c r="G8" s="33">
        <v>100.4</v>
      </c>
      <c r="H8" s="25">
        <v>143</v>
      </c>
      <c r="I8" s="25">
        <v>34</v>
      </c>
      <c r="J8" s="25">
        <v>130</v>
      </c>
      <c r="K8" s="25">
        <v>1.0900000000000001</v>
      </c>
      <c r="L8" s="25">
        <v>0.02</v>
      </c>
      <c r="M8" s="25">
        <v>0</v>
      </c>
      <c r="N8" s="25">
        <v>0.04</v>
      </c>
      <c r="O8" s="25">
        <v>0.68</v>
      </c>
    </row>
    <row r="9" spans="1:15" ht="15.75" thickBot="1" x14ac:dyDescent="0.3">
      <c r="A9" s="57">
        <f>G9*100/G40</f>
        <v>20.065739761221096</v>
      </c>
      <c r="B9" s="8" t="s">
        <v>18</v>
      </c>
      <c r="C9" s="18">
        <f t="shared" ref="C9:O9" si="0">SUM(C5:C8)</f>
        <v>530</v>
      </c>
      <c r="D9" s="18">
        <f t="shared" si="0"/>
        <v>15.7</v>
      </c>
      <c r="E9" s="18">
        <f t="shared" si="0"/>
        <v>12.2</v>
      </c>
      <c r="F9" s="18">
        <f t="shared" si="0"/>
        <v>89.8</v>
      </c>
      <c r="G9" s="18">
        <f t="shared" si="0"/>
        <v>531.1</v>
      </c>
      <c r="H9" s="18">
        <f t="shared" si="0"/>
        <v>254.75</v>
      </c>
      <c r="I9" s="18">
        <f t="shared" si="0"/>
        <v>69.650000000000006</v>
      </c>
      <c r="J9" s="18">
        <f t="shared" si="0"/>
        <v>283</v>
      </c>
      <c r="K9" s="18">
        <f t="shared" si="0"/>
        <v>3.0700000000000003</v>
      </c>
      <c r="L9" s="18">
        <f t="shared" si="0"/>
        <v>0.06</v>
      </c>
      <c r="M9" s="18">
        <f t="shared" si="0"/>
        <v>0.76</v>
      </c>
      <c r="N9" s="18">
        <f t="shared" si="0"/>
        <v>0.17</v>
      </c>
      <c r="O9" s="18">
        <f t="shared" si="0"/>
        <v>5.3699999999999992</v>
      </c>
    </row>
    <row r="10" spans="1:15" x14ac:dyDescent="0.25">
      <c r="A10" s="51"/>
      <c r="B10" s="10" t="s">
        <v>20</v>
      </c>
      <c r="C10" s="11"/>
      <c r="D10" s="12"/>
      <c r="E10" s="12"/>
      <c r="F10" s="12"/>
      <c r="G10" s="12"/>
      <c r="H10" s="51"/>
      <c r="I10" s="12"/>
      <c r="J10" s="12"/>
      <c r="K10" s="12"/>
      <c r="L10" s="12"/>
      <c r="M10" s="12"/>
      <c r="N10" s="12"/>
      <c r="O10" s="12"/>
    </row>
    <row r="11" spans="1:15" x14ac:dyDescent="0.25">
      <c r="A11" s="1" t="s">
        <v>173</v>
      </c>
      <c r="B11" s="5" t="s">
        <v>174</v>
      </c>
      <c r="C11" s="2">
        <v>10</v>
      </c>
      <c r="D11" s="3">
        <v>0.1</v>
      </c>
      <c r="E11" s="3">
        <v>7.2</v>
      </c>
      <c r="F11" s="3">
        <v>0.1</v>
      </c>
      <c r="G11" s="3">
        <v>66.099999999999994</v>
      </c>
      <c r="H11" s="3">
        <v>2.4</v>
      </c>
      <c r="I11" s="3">
        <v>0</v>
      </c>
      <c r="J11" s="3">
        <v>3</v>
      </c>
      <c r="K11" s="65">
        <v>0.02</v>
      </c>
      <c r="L11" s="3">
        <v>0.05</v>
      </c>
      <c r="M11" s="3">
        <v>0</v>
      </c>
      <c r="N11" s="3">
        <v>0</v>
      </c>
      <c r="O11" s="3">
        <v>0</v>
      </c>
    </row>
    <row r="12" spans="1:15" x14ac:dyDescent="0.25">
      <c r="A12" s="1" t="s">
        <v>40</v>
      </c>
      <c r="B12" s="5" t="s">
        <v>197</v>
      </c>
      <c r="C12" s="2">
        <v>30</v>
      </c>
      <c r="D12" s="3">
        <v>2</v>
      </c>
      <c r="E12" s="3">
        <v>0.4</v>
      </c>
      <c r="F12" s="3">
        <v>10</v>
      </c>
      <c r="G12" s="3">
        <v>51.2</v>
      </c>
      <c r="H12" s="22">
        <v>9.9</v>
      </c>
      <c r="I12" s="22">
        <v>16.2</v>
      </c>
      <c r="J12" s="22">
        <v>54.9</v>
      </c>
      <c r="K12" s="22">
        <v>1.3</v>
      </c>
      <c r="L12" s="22">
        <v>0</v>
      </c>
      <c r="M12" s="22">
        <v>0</v>
      </c>
      <c r="N12" s="22">
        <v>0.1</v>
      </c>
      <c r="O12" s="22">
        <v>0</v>
      </c>
    </row>
    <row r="13" spans="1:15" ht="15.75" thickBot="1" x14ac:dyDescent="0.3">
      <c r="A13" s="1" t="s">
        <v>78</v>
      </c>
      <c r="B13" s="5" t="s">
        <v>29</v>
      </c>
      <c r="C13" s="2">
        <v>200</v>
      </c>
      <c r="D13" s="3">
        <v>0.3</v>
      </c>
      <c r="E13" s="3">
        <v>0</v>
      </c>
      <c r="F13" s="3">
        <v>7.4</v>
      </c>
      <c r="G13" s="3">
        <v>30.9</v>
      </c>
      <c r="H13" s="3">
        <v>5.6</v>
      </c>
      <c r="I13" s="3">
        <v>4.0999999999999996</v>
      </c>
      <c r="J13" s="3">
        <v>8.8000000000000007</v>
      </c>
      <c r="K13" s="65">
        <v>0.78</v>
      </c>
      <c r="L13" s="3">
        <v>0</v>
      </c>
      <c r="M13" s="3">
        <v>0</v>
      </c>
      <c r="N13" s="3">
        <v>0</v>
      </c>
      <c r="O13" s="65">
        <v>0.04</v>
      </c>
    </row>
    <row r="14" spans="1:15" ht="15.75" thickBot="1" x14ac:dyDescent="0.3">
      <c r="A14" s="58">
        <f>ROUNDDOWN((G14*100/G40),0)</f>
        <v>5</v>
      </c>
      <c r="B14" s="9" t="s">
        <v>18</v>
      </c>
      <c r="C14" s="19">
        <f>SUM(C11:C13)</f>
        <v>240</v>
      </c>
      <c r="D14" s="19">
        <f t="shared" ref="D14:O14" si="1">SUM(D11:D13)</f>
        <v>2.4</v>
      </c>
      <c r="E14" s="19">
        <f t="shared" si="1"/>
        <v>7.6000000000000005</v>
      </c>
      <c r="F14" s="19">
        <f t="shared" si="1"/>
        <v>17.5</v>
      </c>
      <c r="G14" s="19">
        <f t="shared" si="1"/>
        <v>148.19999999999999</v>
      </c>
      <c r="H14" s="19">
        <f t="shared" si="1"/>
        <v>17.899999999999999</v>
      </c>
      <c r="I14" s="19">
        <f t="shared" si="1"/>
        <v>20.299999999999997</v>
      </c>
      <c r="J14" s="19">
        <f t="shared" si="1"/>
        <v>66.7</v>
      </c>
      <c r="K14" s="19">
        <f t="shared" si="1"/>
        <v>2.1</v>
      </c>
      <c r="L14" s="19">
        <f t="shared" si="1"/>
        <v>0.05</v>
      </c>
      <c r="M14" s="19">
        <f t="shared" si="1"/>
        <v>0</v>
      </c>
      <c r="N14" s="19">
        <f t="shared" si="1"/>
        <v>0.1</v>
      </c>
      <c r="O14" s="19">
        <f t="shared" si="1"/>
        <v>0.04</v>
      </c>
    </row>
    <row r="15" spans="1:15" x14ac:dyDescent="0.25">
      <c r="A15" s="51"/>
      <c r="B15" s="15" t="s">
        <v>21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14.45" customHeight="1" x14ac:dyDescent="0.25">
      <c r="A16" s="31" t="s">
        <v>162</v>
      </c>
      <c r="B16" s="35" t="s">
        <v>81</v>
      </c>
      <c r="C16" s="31">
        <v>100</v>
      </c>
      <c r="D16" s="31">
        <v>5.4</v>
      </c>
      <c r="E16" s="31">
        <v>13.2</v>
      </c>
      <c r="F16" s="31">
        <v>6.6</v>
      </c>
      <c r="G16" s="31">
        <v>167.1</v>
      </c>
      <c r="H16" s="22">
        <v>33.75</v>
      </c>
      <c r="I16" s="22">
        <v>22.5</v>
      </c>
      <c r="J16" s="22">
        <v>96.25</v>
      </c>
      <c r="K16" s="22">
        <v>0.91</v>
      </c>
      <c r="L16" s="22">
        <v>0.13</v>
      </c>
      <c r="M16" s="22">
        <v>0</v>
      </c>
      <c r="N16" s="22">
        <v>0.04</v>
      </c>
      <c r="O16" s="22">
        <v>3.84</v>
      </c>
    </row>
    <row r="17" spans="1:15" ht="30" x14ac:dyDescent="0.25">
      <c r="A17" s="31" t="s">
        <v>69</v>
      </c>
      <c r="B17" s="35" t="s">
        <v>92</v>
      </c>
      <c r="C17" s="31">
        <v>250</v>
      </c>
      <c r="D17" s="31">
        <v>5.9</v>
      </c>
      <c r="E17" s="31">
        <v>6.2</v>
      </c>
      <c r="F17" s="31">
        <v>12.7</v>
      </c>
      <c r="G17" s="31">
        <v>138</v>
      </c>
      <c r="H17" s="22">
        <v>42</v>
      </c>
      <c r="I17" s="22">
        <v>24</v>
      </c>
      <c r="J17" s="22">
        <v>53.25</v>
      </c>
      <c r="K17" s="22">
        <v>1.0900000000000001</v>
      </c>
      <c r="L17" s="22">
        <v>0.17</v>
      </c>
      <c r="M17" s="22">
        <v>0</v>
      </c>
      <c r="N17" s="22">
        <v>0.04</v>
      </c>
      <c r="O17" s="22">
        <v>8.4499999999999993</v>
      </c>
    </row>
    <row r="18" spans="1:15" x14ac:dyDescent="0.25">
      <c r="A18" s="31" t="s">
        <v>144</v>
      </c>
      <c r="B18" s="35" t="s">
        <v>52</v>
      </c>
      <c r="C18" s="31">
        <v>150</v>
      </c>
      <c r="D18" s="31">
        <v>5.4</v>
      </c>
      <c r="E18" s="31">
        <v>4.9000000000000004</v>
      </c>
      <c r="F18" s="31">
        <v>32.799999999999997</v>
      </c>
      <c r="G18" s="31">
        <v>196.8</v>
      </c>
      <c r="H18" s="22">
        <v>12</v>
      </c>
      <c r="I18" s="22">
        <v>7.2</v>
      </c>
      <c r="J18" s="22">
        <v>41</v>
      </c>
      <c r="K18" s="22">
        <v>0.73</v>
      </c>
      <c r="L18" s="22">
        <v>0.02</v>
      </c>
      <c r="M18" s="22">
        <v>0</v>
      </c>
      <c r="N18" s="22">
        <v>0.06</v>
      </c>
      <c r="O18" s="22">
        <v>0</v>
      </c>
    </row>
    <row r="19" spans="1:15" x14ac:dyDescent="0.25">
      <c r="A19" s="31" t="s">
        <v>77</v>
      </c>
      <c r="B19" s="35" t="s">
        <v>74</v>
      </c>
      <c r="C19" s="31">
        <v>100</v>
      </c>
      <c r="D19" s="31">
        <v>15.8</v>
      </c>
      <c r="E19" s="31">
        <v>5.9</v>
      </c>
      <c r="F19" s="31">
        <v>7.7</v>
      </c>
      <c r="G19" s="31">
        <v>163.6</v>
      </c>
      <c r="H19" s="22">
        <v>19.8</v>
      </c>
      <c r="I19" s="22">
        <v>21.6</v>
      </c>
      <c r="J19" s="22">
        <v>144.9</v>
      </c>
      <c r="K19" s="22">
        <v>0.67</v>
      </c>
      <c r="L19" s="22">
        <v>0.03</v>
      </c>
      <c r="M19" s="22">
        <v>0</v>
      </c>
      <c r="N19" s="22">
        <v>0.13</v>
      </c>
      <c r="O19" s="22">
        <v>0.26</v>
      </c>
    </row>
    <row r="20" spans="1:15" x14ac:dyDescent="0.25">
      <c r="A20" s="31" t="s">
        <v>41</v>
      </c>
      <c r="B20" s="47" t="s">
        <v>36</v>
      </c>
      <c r="C20" s="31">
        <v>200</v>
      </c>
      <c r="D20" s="31">
        <v>0.5</v>
      </c>
      <c r="E20" s="31">
        <v>0</v>
      </c>
      <c r="F20" s="31">
        <v>19.8</v>
      </c>
      <c r="G20" s="31">
        <v>81</v>
      </c>
      <c r="H20" s="22">
        <v>50</v>
      </c>
      <c r="I20" s="22">
        <v>2.1</v>
      </c>
      <c r="J20" s="22">
        <v>4.3</v>
      </c>
      <c r="K20" s="22">
        <v>0.09</v>
      </c>
      <c r="L20" s="22">
        <v>0.02</v>
      </c>
      <c r="M20" s="22">
        <v>0</v>
      </c>
      <c r="N20" s="22">
        <v>0</v>
      </c>
      <c r="O20" s="22">
        <v>0.02</v>
      </c>
    </row>
    <row r="21" spans="1:15" x14ac:dyDescent="0.25">
      <c r="A21" s="26" t="s">
        <v>40</v>
      </c>
      <c r="B21" s="47" t="s">
        <v>197</v>
      </c>
      <c r="C21" s="31">
        <v>20</v>
      </c>
      <c r="D21" s="31">
        <v>1.3</v>
      </c>
      <c r="E21" s="31">
        <v>0.2</v>
      </c>
      <c r="F21" s="31">
        <v>6.7</v>
      </c>
      <c r="G21" s="31">
        <v>34.200000000000003</v>
      </c>
      <c r="H21" s="22">
        <v>6.6</v>
      </c>
      <c r="I21" s="22">
        <v>10.8</v>
      </c>
      <c r="J21" s="22">
        <v>36.6</v>
      </c>
      <c r="K21" s="22">
        <v>0.84</v>
      </c>
      <c r="L21" s="22">
        <v>0</v>
      </c>
      <c r="M21" s="22">
        <v>0</v>
      </c>
      <c r="N21" s="22">
        <v>0.04</v>
      </c>
      <c r="O21" s="22">
        <v>0</v>
      </c>
    </row>
    <row r="22" spans="1:15" ht="15.75" thickBot="1" x14ac:dyDescent="0.3">
      <c r="A22" s="26" t="s">
        <v>40</v>
      </c>
      <c r="B22" s="50" t="s">
        <v>196</v>
      </c>
      <c r="C22" s="33">
        <v>55</v>
      </c>
      <c r="D22" s="33">
        <v>4.2</v>
      </c>
      <c r="E22" s="33">
        <v>0.5</v>
      </c>
      <c r="F22" s="33">
        <v>27</v>
      </c>
      <c r="G22" s="33">
        <v>128.9</v>
      </c>
      <c r="H22" s="25">
        <v>11</v>
      </c>
      <c r="I22" s="25">
        <v>7.7</v>
      </c>
      <c r="J22" s="25">
        <v>35.75</v>
      </c>
      <c r="K22" s="25">
        <v>0.6</v>
      </c>
      <c r="L22" s="25">
        <v>0</v>
      </c>
      <c r="M22" s="25">
        <v>0.6</v>
      </c>
      <c r="N22" s="25">
        <v>0.06</v>
      </c>
      <c r="O22" s="25">
        <v>0</v>
      </c>
    </row>
    <row r="23" spans="1:15" ht="15.75" thickBot="1" x14ac:dyDescent="0.3">
      <c r="A23" s="59">
        <f>ROUNDUP((G23*100/G40),0)</f>
        <v>35</v>
      </c>
      <c r="B23" s="28" t="s">
        <v>18</v>
      </c>
      <c r="C23" s="29">
        <f t="shared" ref="C23:O23" si="2">SUM(C16:C22)</f>
        <v>875</v>
      </c>
      <c r="D23" s="29">
        <f t="shared" si="2"/>
        <v>38.5</v>
      </c>
      <c r="E23" s="29">
        <f t="shared" si="2"/>
        <v>30.899999999999995</v>
      </c>
      <c r="F23" s="29">
        <f t="shared" si="2"/>
        <v>113.3</v>
      </c>
      <c r="G23" s="29">
        <f t="shared" si="2"/>
        <v>909.6</v>
      </c>
      <c r="H23" s="29">
        <f t="shared" si="2"/>
        <v>175.15</v>
      </c>
      <c r="I23" s="29">
        <f t="shared" si="2"/>
        <v>95.9</v>
      </c>
      <c r="J23" s="29">
        <f t="shared" si="2"/>
        <v>412.05</v>
      </c>
      <c r="K23" s="29">
        <f t="shared" si="2"/>
        <v>4.93</v>
      </c>
      <c r="L23" s="29">
        <f t="shared" si="2"/>
        <v>0.37000000000000011</v>
      </c>
      <c r="M23" s="29">
        <f t="shared" si="2"/>
        <v>0.6</v>
      </c>
      <c r="N23" s="29">
        <f t="shared" si="2"/>
        <v>0.37</v>
      </c>
      <c r="O23" s="29">
        <f t="shared" si="2"/>
        <v>12.569999999999999</v>
      </c>
    </row>
    <row r="24" spans="1:15" x14ac:dyDescent="0.25">
      <c r="A24" s="51"/>
      <c r="B24" s="10" t="s">
        <v>22</v>
      </c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26" t="s">
        <v>40</v>
      </c>
      <c r="B25" s="47" t="s">
        <v>109</v>
      </c>
      <c r="C25" s="31">
        <v>100</v>
      </c>
      <c r="D25" s="31">
        <v>0.4</v>
      </c>
      <c r="E25" s="31">
        <v>0.4</v>
      </c>
      <c r="F25" s="31">
        <v>10</v>
      </c>
      <c r="G25" s="31">
        <v>44.5</v>
      </c>
      <c r="H25" s="22">
        <v>6</v>
      </c>
      <c r="I25" s="22">
        <v>5</v>
      </c>
      <c r="J25" s="22">
        <v>11</v>
      </c>
      <c r="K25" s="22">
        <v>0.1</v>
      </c>
      <c r="L25" s="22">
        <v>0</v>
      </c>
      <c r="M25" s="22">
        <v>0.2</v>
      </c>
      <c r="N25" s="22">
        <v>0</v>
      </c>
      <c r="O25" s="22">
        <v>4.5999999999999996</v>
      </c>
    </row>
    <row r="26" spans="1:15" x14ac:dyDescent="0.25">
      <c r="A26" s="26" t="s">
        <v>40</v>
      </c>
      <c r="B26" s="47" t="s">
        <v>30</v>
      </c>
      <c r="C26" s="31">
        <v>200</v>
      </c>
      <c r="D26" s="31">
        <v>5.6</v>
      </c>
      <c r="E26" s="31">
        <v>5</v>
      </c>
      <c r="F26" s="31">
        <v>25.5</v>
      </c>
      <c r="G26" s="31">
        <v>170</v>
      </c>
      <c r="H26" s="25">
        <v>244</v>
      </c>
      <c r="I26" s="25">
        <v>30</v>
      </c>
      <c r="J26" s="25">
        <v>192</v>
      </c>
      <c r="K26" s="25">
        <v>0.2</v>
      </c>
      <c r="L26" s="25">
        <v>0.04</v>
      </c>
      <c r="M26" s="25">
        <v>7.0000000000000007E-2</v>
      </c>
      <c r="N26" s="25">
        <v>0.04</v>
      </c>
      <c r="O26" s="25">
        <v>0.6</v>
      </c>
    </row>
    <row r="27" spans="1:15" ht="15.75" thickBot="1" x14ac:dyDescent="0.3">
      <c r="A27" s="31" t="s">
        <v>155</v>
      </c>
      <c r="B27" s="50" t="s">
        <v>38</v>
      </c>
      <c r="C27" s="33">
        <v>60</v>
      </c>
      <c r="D27" s="33">
        <v>4.5999999999999996</v>
      </c>
      <c r="E27" s="33">
        <v>4.0999999999999996</v>
      </c>
      <c r="F27" s="33">
        <v>30.5</v>
      </c>
      <c r="G27" s="33">
        <v>177</v>
      </c>
      <c r="H27" s="25">
        <v>18</v>
      </c>
      <c r="I27" s="25">
        <v>6.5</v>
      </c>
      <c r="J27" s="25">
        <v>41</v>
      </c>
      <c r="K27" s="25">
        <v>0.56000000000000005</v>
      </c>
      <c r="L27" s="25">
        <v>0.02</v>
      </c>
      <c r="M27" s="25">
        <v>0</v>
      </c>
      <c r="N27" s="25">
        <v>0.05</v>
      </c>
      <c r="O27" s="25">
        <v>0</v>
      </c>
    </row>
    <row r="28" spans="1:15" ht="15.75" thickBot="1" x14ac:dyDescent="0.3">
      <c r="A28" s="58">
        <f>G28*100/G40</f>
        <v>14.791446274746862</v>
      </c>
      <c r="B28" s="9" t="s">
        <v>18</v>
      </c>
      <c r="C28" s="19">
        <f t="shared" ref="C28:O28" si="3">SUM(C25:C27)</f>
        <v>360</v>
      </c>
      <c r="D28" s="19">
        <f t="shared" si="3"/>
        <v>10.6</v>
      </c>
      <c r="E28" s="19">
        <f t="shared" si="3"/>
        <v>9.5</v>
      </c>
      <c r="F28" s="19">
        <f t="shared" si="3"/>
        <v>66</v>
      </c>
      <c r="G28" s="19">
        <f t="shared" si="3"/>
        <v>391.5</v>
      </c>
      <c r="H28" s="19">
        <f t="shared" si="3"/>
        <v>268</v>
      </c>
      <c r="I28" s="19">
        <f t="shared" si="3"/>
        <v>41.5</v>
      </c>
      <c r="J28" s="19">
        <f t="shared" si="3"/>
        <v>244</v>
      </c>
      <c r="K28" s="19">
        <f t="shared" si="3"/>
        <v>0.8600000000000001</v>
      </c>
      <c r="L28" s="19">
        <f t="shared" si="3"/>
        <v>0.06</v>
      </c>
      <c r="M28" s="19">
        <f t="shared" si="3"/>
        <v>0.27</v>
      </c>
      <c r="N28" s="19">
        <f t="shared" si="3"/>
        <v>0.09</v>
      </c>
      <c r="O28" s="19">
        <f t="shared" si="3"/>
        <v>5.1999999999999993</v>
      </c>
    </row>
    <row r="29" spans="1:15" x14ac:dyDescent="0.25">
      <c r="A29" s="52"/>
      <c r="B29" s="15" t="s">
        <v>23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 x14ac:dyDescent="0.25">
      <c r="A30" s="31" t="s">
        <v>186</v>
      </c>
      <c r="B30" s="35" t="s">
        <v>189</v>
      </c>
      <c r="C30" s="31">
        <v>90</v>
      </c>
      <c r="D30" s="31">
        <v>15.07</v>
      </c>
      <c r="E30" s="31">
        <v>14.29</v>
      </c>
      <c r="F30" s="31">
        <v>5.99</v>
      </c>
      <c r="G30" s="31">
        <v>212.9</v>
      </c>
      <c r="H30" s="22">
        <v>42.3</v>
      </c>
      <c r="I30" s="22">
        <v>16.2</v>
      </c>
      <c r="J30" s="22">
        <v>247.9</v>
      </c>
      <c r="K30" s="22">
        <v>5.0999999999999996</v>
      </c>
      <c r="L30" s="22">
        <v>4.25</v>
      </c>
      <c r="M30" s="22">
        <v>0</v>
      </c>
      <c r="N30" s="22">
        <v>0.19</v>
      </c>
      <c r="O30" s="22">
        <v>11.16</v>
      </c>
    </row>
    <row r="31" spans="1:15" x14ac:dyDescent="0.25">
      <c r="A31" s="31" t="s">
        <v>78</v>
      </c>
      <c r="B31" s="35" t="s">
        <v>73</v>
      </c>
      <c r="C31" s="31">
        <v>170</v>
      </c>
      <c r="D31" s="31">
        <v>3.6</v>
      </c>
      <c r="E31" s="31">
        <v>5.9</v>
      </c>
      <c r="F31" s="31">
        <v>22.4</v>
      </c>
      <c r="G31" s="31">
        <v>158</v>
      </c>
      <c r="H31" s="22">
        <v>44.2</v>
      </c>
      <c r="I31" s="22">
        <v>31.7</v>
      </c>
      <c r="J31" s="22">
        <v>95.2</v>
      </c>
      <c r="K31" s="22">
        <v>1.17</v>
      </c>
      <c r="L31" s="22">
        <v>0.03</v>
      </c>
      <c r="M31" s="22">
        <v>0</v>
      </c>
      <c r="N31" s="22">
        <v>0.14000000000000001</v>
      </c>
      <c r="O31" s="22">
        <v>11.56</v>
      </c>
    </row>
    <row r="32" spans="1:15" x14ac:dyDescent="0.25">
      <c r="A32" s="26" t="s">
        <v>40</v>
      </c>
      <c r="B32" s="47" t="s">
        <v>196</v>
      </c>
      <c r="C32" s="31">
        <v>15</v>
      </c>
      <c r="D32" s="31">
        <v>1.1000000000000001</v>
      </c>
      <c r="E32" s="31">
        <v>0.1</v>
      </c>
      <c r="F32" s="31">
        <v>7.4</v>
      </c>
      <c r="G32" s="31">
        <v>35.1</v>
      </c>
      <c r="H32" s="22">
        <v>3</v>
      </c>
      <c r="I32" s="22">
        <v>2.1</v>
      </c>
      <c r="J32" s="22">
        <v>9.75</v>
      </c>
      <c r="K32" s="22">
        <v>0.17</v>
      </c>
      <c r="L32" s="22">
        <v>0</v>
      </c>
      <c r="M32" s="22">
        <v>0.16</v>
      </c>
      <c r="N32" s="22">
        <v>0.02</v>
      </c>
      <c r="O32" s="22">
        <v>0</v>
      </c>
    </row>
    <row r="33" spans="1:15" x14ac:dyDescent="0.25">
      <c r="A33" s="26" t="s">
        <v>40</v>
      </c>
      <c r="B33" s="47" t="s">
        <v>197</v>
      </c>
      <c r="C33" s="31">
        <v>30</v>
      </c>
      <c r="D33" s="31">
        <v>2</v>
      </c>
      <c r="E33" s="31">
        <v>0.4</v>
      </c>
      <c r="F33" s="31">
        <v>10</v>
      </c>
      <c r="G33" s="31">
        <v>51.2</v>
      </c>
      <c r="H33" s="22">
        <v>9.9</v>
      </c>
      <c r="I33" s="22">
        <v>16.2</v>
      </c>
      <c r="J33" s="22">
        <v>54.9</v>
      </c>
      <c r="K33" s="22">
        <v>1.3</v>
      </c>
      <c r="L33" s="22">
        <v>0</v>
      </c>
      <c r="M33" s="22">
        <v>0</v>
      </c>
      <c r="N33" s="22">
        <v>0.1</v>
      </c>
      <c r="O33" s="22">
        <v>0</v>
      </c>
    </row>
    <row r="34" spans="1:15" ht="15.75" thickBot="1" x14ac:dyDescent="0.3">
      <c r="A34" s="31" t="s">
        <v>40</v>
      </c>
      <c r="B34" s="54" t="s">
        <v>187</v>
      </c>
      <c r="C34" s="33">
        <v>200</v>
      </c>
      <c r="D34" s="33">
        <v>0.2</v>
      </c>
      <c r="E34" s="33">
        <v>0.2</v>
      </c>
      <c r="F34" s="33">
        <v>22.9</v>
      </c>
      <c r="G34" s="33">
        <v>89.9</v>
      </c>
      <c r="H34" s="25">
        <v>14</v>
      </c>
      <c r="I34" s="25">
        <v>8</v>
      </c>
      <c r="J34" s="25">
        <v>14</v>
      </c>
      <c r="K34" s="25">
        <v>2.8</v>
      </c>
      <c r="L34" s="25">
        <v>0</v>
      </c>
      <c r="M34" s="25">
        <v>0.2</v>
      </c>
      <c r="N34" s="25">
        <v>0.02</v>
      </c>
      <c r="O34" s="25">
        <v>4</v>
      </c>
    </row>
    <row r="35" spans="1:15" ht="15.75" thickBot="1" x14ac:dyDescent="0.3">
      <c r="A35" s="60">
        <f>ROUNDDOWN((G35*100/G40),0)</f>
        <v>20</v>
      </c>
      <c r="B35" s="28" t="s">
        <v>18</v>
      </c>
      <c r="C35" s="29">
        <f t="shared" ref="C35:O35" si="4">SUM(C30:C34)</f>
        <v>505</v>
      </c>
      <c r="D35" s="29">
        <f t="shared" si="4"/>
        <v>21.970000000000002</v>
      </c>
      <c r="E35" s="29">
        <f t="shared" si="4"/>
        <v>20.889999999999997</v>
      </c>
      <c r="F35" s="29">
        <f t="shared" si="4"/>
        <v>68.69</v>
      </c>
      <c r="G35" s="29">
        <f t="shared" si="4"/>
        <v>547.1</v>
      </c>
      <c r="H35" s="29">
        <f t="shared" si="4"/>
        <v>113.4</v>
      </c>
      <c r="I35" s="29">
        <f t="shared" si="4"/>
        <v>74.2</v>
      </c>
      <c r="J35" s="29">
        <f t="shared" si="4"/>
        <v>421.75</v>
      </c>
      <c r="K35" s="29">
        <f t="shared" si="4"/>
        <v>10.54</v>
      </c>
      <c r="L35" s="29">
        <f t="shared" si="4"/>
        <v>4.28</v>
      </c>
      <c r="M35" s="29">
        <f t="shared" si="4"/>
        <v>0.36</v>
      </c>
      <c r="N35" s="29">
        <f t="shared" si="4"/>
        <v>0.47000000000000008</v>
      </c>
      <c r="O35" s="36">
        <f t="shared" si="4"/>
        <v>26.72</v>
      </c>
    </row>
    <row r="36" spans="1:15" x14ac:dyDescent="0.25">
      <c r="A36" s="53"/>
      <c r="B36" s="37" t="s">
        <v>47</v>
      </c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 x14ac:dyDescent="0.25">
      <c r="A37" s="6" t="s">
        <v>40</v>
      </c>
      <c r="B37" s="7" t="s">
        <v>99</v>
      </c>
      <c r="C37" s="38">
        <v>200</v>
      </c>
      <c r="D37" s="39">
        <v>0</v>
      </c>
      <c r="E37" s="39">
        <v>0</v>
      </c>
      <c r="F37" s="39">
        <v>19</v>
      </c>
      <c r="G37" s="39">
        <v>80</v>
      </c>
      <c r="H37" s="39">
        <v>0</v>
      </c>
      <c r="I37" s="39">
        <v>0</v>
      </c>
      <c r="J37" s="39">
        <v>0</v>
      </c>
      <c r="K37" s="39">
        <v>0</v>
      </c>
      <c r="L37" s="66">
        <v>0.12</v>
      </c>
      <c r="M37" s="66">
        <v>2.34</v>
      </c>
      <c r="N37" s="39">
        <v>0.3</v>
      </c>
      <c r="O37" s="39">
        <v>20</v>
      </c>
    </row>
    <row r="38" spans="1:15" ht="15.75" thickBot="1" x14ac:dyDescent="0.3">
      <c r="A38" s="40" t="s">
        <v>40</v>
      </c>
      <c r="B38" s="41" t="s">
        <v>89</v>
      </c>
      <c r="C38" s="42">
        <v>10</v>
      </c>
      <c r="D38" s="43">
        <v>1</v>
      </c>
      <c r="E38" s="43">
        <v>1</v>
      </c>
      <c r="F38" s="43">
        <v>6.6</v>
      </c>
      <c r="G38" s="43">
        <v>39.299999999999997</v>
      </c>
      <c r="H38" s="43">
        <v>2.6</v>
      </c>
      <c r="I38" s="43">
        <v>1.7</v>
      </c>
      <c r="J38" s="43">
        <v>4.4000000000000004</v>
      </c>
      <c r="K38" s="43">
        <v>0.13</v>
      </c>
      <c r="L38" s="67">
        <v>0.01</v>
      </c>
      <c r="M38" s="67">
        <v>0.16</v>
      </c>
      <c r="N38" s="67">
        <v>0.01</v>
      </c>
      <c r="O38" s="43">
        <v>0</v>
      </c>
    </row>
    <row r="39" spans="1:15" ht="15.75" thickBot="1" x14ac:dyDescent="0.3">
      <c r="A39" s="61">
        <f>G39*100/G40</f>
        <v>4.5073296055614325</v>
      </c>
      <c r="B39" s="44" t="s">
        <v>18</v>
      </c>
      <c r="C39" s="45">
        <f>SUM(C37:C38)</f>
        <v>210</v>
      </c>
      <c r="D39" s="45">
        <f t="shared" ref="D39:O39" si="5">SUM(D37:D38)</f>
        <v>1</v>
      </c>
      <c r="E39" s="45">
        <f t="shared" si="5"/>
        <v>1</v>
      </c>
      <c r="F39" s="45">
        <f t="shared" si="5"/>
        <v>25.6</v>
      </c>
      <c r="G39" s="45">
        <f t="shared" si="5"/>
        <v>119.3</v>
      </c>
      <c r="H39" s="45">
        <f t="shared" si="5"/>
        <v>2.6</v>
      </c>
      <c r="I39" s="45">
        <f t="shared" si="5"/>
        <v>1.7</v>
      </c>
      <c r="J39" s="45">
        <f t="shared" si="5"/>
        <v>4.4000000000000004</v>
      </c>
      <c r="K39" s="45">
        <f t="shared" si="5"/>
        <v>0.13</v>
      </c>
      <c r="L39" s="45">
        <f t="shared" si="5"/>
        <v>0.13</v>
      </c>
      <c r="M39" s="45">
        <f t="shared" si="5"/>
        <v>2.5</v>
      </c>
      <c r="N39" s="45">
        <f t="shared" si="5"/>
        <v>0.31</v>
      </c>
      <c r="O39" s="45">
        <f t="shared" si="5"/>
        <v>20</v>
      </c>
    </row>
    <row r="40" spans="1:15" ht="15.75" thickBot="1" x14ac:dyDescent="0.3">
      <c r="A40" s="56">
        <f>A9+A14+A23+A28+A35+A39</f>
        <v>99.364515641529394</v>
      </c>
      <c r="B40" s="55" t="s">
        <v>18</v>
      </c>
      <c r="C40" s="46">
        <f t="shared" ref="C40:O40" si="6">C9+C14+C23+C28+C35+C39</f>
        <v>2720</v>
      </c>
      <c r="D40" s="46">
        <f t="shared" si="6"/>
        <v>90.169999999999987</v>
      </c>
      <c r="E40" s="46">
        <f t="shared" si="6"/>
        <v>82.089999999999989</v>
      </c>
      <c r="F40" s="46">
        <f t="shared" si="6"/>
        <v>380.89000000000004</v>
      </c>
      <c r="G40" s="46">
        <f t="shared" si="6"/>
        <v>2646.8</v>
      </c>
      <c r="H40" s="46">
        <f t="shared" si="6"/>
        <v>831.8</v>
      </c>
      <c r="I40" s="46">
        <f t="shared" si="6"/>
        <v>303.25</v>
      </c>
      <c r="J40" s="46">
        <f t="shared" si="6"/>
        <v>1431.9</v>
      </c>
      <c r="K40" s="46">
        <f t="shared" si="6"/>
        <v>21.63</v>
      </c>
      <c r="L40" s="46">
        <f t="shared" si="6"/>
        <v>4.95</v>
      </c>
      <c r="M40" s="46">
        <f t="shared" si="6"/>
        <v>4.49</v>
      </c>
      <c r="N40" s="46">
        <f t="shared" si="6"/>
        <v>1.5100000000000002</v>
      </c>
      <c r="O40" s="46">
        <f t="shared" si="6"/>
        <v>69.899999999999991</v>
      </c>
    </row>
  </sheetData>
  <mergeCells count="4">
    <mergeCell ref="H2:K2"/>
    <mergeCell ref="L2:O2"/>
    <mergeCell ref="A1:O1"/>
    <mergeCell ref="D2:F2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0758-EAD6-4B7C-801F-F90AD922F258}">
  <sheetPr>
    <pageSetUpPr fitToPage="1"/>
  </sheetPr>
  <dimension ref="A1:O40"/>
  <sheetViews>
    <sheetView view="pageBreakPreview" zoomScale="85" zoomScaleNormal="85" zoomScaleSheetLayoutView="85" workbookViewId="0">
      <selection activeCell="W30" sqref="W30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127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149</v>
      </c>
      <c r="B5" s="47" t="s">
        <v>24</v>
      </c>
      <c r="C5" s="31">
        <v>150</v>
      </c>
      <c r="D5" s="31">
        <v>12.7</v>
      </c>
      <c r="E5" s="31">
        <v>18</v>
      </c>
      <c r="F5" s="31">
        <v>3.3</v>
      </c>
      <c r="G5" s="31">
        <v>225.5</v>
      </c>
      <c r="H5" s="22">
        <v>110</v>
      </c>
      <c r="I5" s="22">
        <v>17</v>
      </c>
      <c r="J5" s="22">
        <v>203</v>
      </c>
      <c r="K5" s="22">
        <v>2.1</v>
      </c>
      <c r="L5" s="22">
        <v>0.18</v>
      </c>
      <c r="M5" s="22">
        <v>0</v>
      </c>
      <c r="N5" s="22">
        <v>0.06</v>
      </c>
      <c r="O5" s="22">
        <v>0.3</v>
      </c>
    </row>
    <row r="6" spans="1:15" x14ac:dyDescent="0.25">
      <c r="A6" s="23" t="s">
        <v>40</v>
      </c>
      <c r="B6" s="47" t="s">
        <v>196</v>
      </c>
      <c r="C6" s="31">
        <v>40</v>
      </c>
      <c r="D6" s="31">
        <v>3.1</v>
      </c>
      <c r="E6" s="31">
        <v>0.3</v>
      </c>
      <c r="F6" s="31">
        <v>19.7</v>
      </c>
      <c r="G6" s="31">
        <v>93.7</v>
      </c>
      <c r="H6" s="22">
        <v>8</v>
      </c>
      <c r="I6" s="22">
        <v>5.6</v>
      </c>
      <c r="J6" s="22">
        <v>26</v>
      </c>
      <c r="K6" s="22">
        <v>0.44</v>
      </c>
      <c r="L6" s="22">
        <v>0</v>
      </c>
      <c r="M6" s="22">
        <v>0.44</v>
      </c>
      <c r="N6" s="22">
        <v>0.04</v>
      </c>
      <c r="O6" s="22">
        <v>0</v>
      </c>
    </row>
    <row r="7" spans="1:15" x14ac:dyDescent="0.25">
      <c r="A7" s="48" t="s">
        <v>173</v>
      </c>
      <c r="B7" s="47" t="s">
        <v>174</v>
      </c>
      <c r="C7" s="31">
        <v>10</v>
      </c>
      <c r="D7" s="31">
        <v>0.1</v>
      </c>
      <c r="E7" s="31">
        <v>7.2</v>
      </c>
      <c r="F7" s="31">
        <v>0.1</v>
      </c>
      <c r="G7" s="31">
        <v>66.099999999999994</v>
      </c>
      <c r="H7" s="22">
        <v>2.4</v>
      </c>
      <c r="I7" s="22">
        <v>0</v>
      </c>
      <c r="J7" s="22">
        <v>3</v>
      </c>
      <c r="K7" s="22">
        <v>0.02</v>
      </c>
      <c r="L7" s="22">
        <v>0.05</v>
      </c>
      <c r="M7" s="22">
        <v>0</v>
      </c>
      <c r="N7" s="22">
        <v>0</v>
      </c>
      <c r="O7" s="22">
        <v>0</v>
      </c>
    </row>
    <row r="8" spans="1:15" x14ac:dyDescent="0.25">
      <c r="A8" s="48" t="s">
        <v>85</v>
      </c>
      <c r="B8" s="49" t="s">
        <v>43</v>
      </c>
      <c r="C8" s="32">
        <v>200</v>
      </c>
      <c r="D8" s="32">
        <v>3.8</v>
      </c>
      <c r="E8" s="32">
        <v>2.9</v>
      </c>
      <c r="F8" s="32">
        <v>11.3</v>
      </c>
      <c r="G8" s="32">
        <v>86</v>
      </c>
      <c r="H8" s="24">
        <v>111</v>
      </c>
      <c r="I8" s="24">
        <v>31</v>
      </c>
      <c r="J8" s="24">
        <v>107</v>
      </c>
      <c r="K8" s="24">
        <v>1.07</v>
      </c>
      <c r="L8" s="24">
        <v>1.2999999999999999E-2</v>
      </c>
      <c r="M8" s="24">
        <v>0</v>
      </c>
      <c r="N8" s="24">
        <v>0.03</v>
      </c>
      <c r="O8" s="24">
        <v>0.52</v>
      </c>
    </row>
    <row r="9" spans="1:15" ht="15.75" thickBot="1" x14ac:dyDescent="0.3">
      <c r="A9" s="48" t="s">
        <v>40</v>
      </c>
      <c r="B9" s="50" t="s">
        <v>131</v>
      </c>
      <c r="C9" s="33">
        <v>100</v>
      </c>
      <c r="D9" s="33">
        <v>0.4</v>
      </c>
      <c r="E9" s="33">
        <v>0.3</v>
      </c>
      <c r="F9" s="33">
        <v>10.3</v>
      </c>
      <c r="G9" s="33">
        <v>45.5</v>
      </c>
      <c r="H9" s="25">
        <v>9</v>
      </c>
      <c r="I9" s="25">
        <v>7</v>
      </c>
      <c r="J9" s="25">
        <v>12</v>
      </c>
      <c r="K9" s="25">
        <v>0.2</v>
      </c>
      <c r="L9" s="25">
        <v>0</v>
      </c>
      <c r="M9" s="25">
        <v>0.1</v>
      </c>
      <c r="N9" s="25">
        <v>0</v>
      </c>
      <c r="O9" s="25">
        <v>4.3</v>
      </c>
    </row>
    <row r="10" spans="1:15" ht="15.75" thickBot="1" x14ac:dyDescent="0.3">
      <c r="A10" s="57">
        <f>G10*100/G40</f>
        <v>20.159151193633949</v>
      </c>
      <c r="B10" s="8" t="s">
        <v>18</v>
      </c>
      <c r="C10" s="18">
        <f t="shared" ref="C10:O10" si="0">SUM(C5:C9)</f>
        <v>500</v>
      </c>
      <c r="D10" s="18">
        <f t="shared" si="0"/>
        <v>20.099999999999998</v>
      </c>
      <c r="E10" s="18">
        <f t="shared" si="0"/>
        <v>28.7</v>
      </c>
      <c r="F10" s="18">
        <f t="shared" si="0"/>
        <v>44.7</v>
      </c>
      <c r="G10" s="18">
        <f t="shared" si="0"/>
        <v>516.79999999999995</v>
      </c>
      <c r="H10" s="18">
        <f t="shared" si="0"/>
        <v>240.4</v>
      </c>
      <c r="I10" s="18">
        <f t="shared" si="0"/>
        <v>60.6</v>
      </c>
      <c r="J10" s="18">
        <f t="shared" si="0"/>
        <v>351</v>
      </c>
      <c r="K10" s="18">
        <f t="shared" si="0"/>
        <v>3.83</v>
      </c>
      <c r="L10" s="18">
        <f t="shared" si="0"/>
        <v>0.24299999999999999</v>
      </c>
      <c r="M10" s="18">
        <f t="shared" si="0"/>
        <v>0.54</v>
      </c>
      <c r="N10" s="18">
        <f t="shared" si="0"/>
        <v>0.13</v>
      </c>
      <c r="O10" s="18">
        <f t="shared" si="0"/>
        <v>5.12</v>
      </c>
    </row>
    <row r="11" spans="1:15" x14ac:dyDescent="0.25">
      <c r="A11" s="51"/>
      <c r="B11" s="10" t="s">
        <v>20</v>
      </c>
      <c r="C11" s="11"/>
      <c r="D11" s="12"/>
      <c r="E11" s="12"/>
      <c r="F11" s="12"/>
      <c r="G11" s="12"/>
      <c r="H11" s="51"/>
      <c r="I11" s="12"/>
      <c r="J11" s="12"/>
      <c r="K11" s="12"/>
      <c r="L11" s="12"/>
      <c r="M11" s="12"/>
      <c r="N11" s="12"/>
      <c r="O11" s="12"/>
    </row>
    <row r="12" spans="1:15" x14ac:dyDescent="0.25">
      <c r="A12" s="1" t="s">
        <v>145</v>
      </c>
      <c r="B12" s="5" t="s">
        <v>48</v>
      </c>
      <c r="C12" s="2">
        <v>15</v>
      </c>
      <c r="D12" s="3">
        <v>3.5</v>
      </c>
      <c r="E12" s="3">
        <v>4.4000000000000004</v>
      </c>
      <c r="F12" s="3">
        <v>0</v>
      </c>
      <c r="G12" s="3">
        <v>53.8</v>
      </c>
      <c r="H12" s="3">
        <v>132</v>
      </c>
      <c r="I12" s="3">
        <v>5.3</v>
      </c>
      <c r="J12" s="3">
        <v>75</v>
      </c>
      <c r="K12" s="65">
        <v>0.15</v>
      </c>
      <c r="L12" s="3">
        <v>0.04</v>
      </c>
      <c r="M12" s="3">
        <v>0</v>
      </c>
      <c r="N12" s="65">
        <v>0.01</v>
      </c>
      <c r="O12" s="3">
        <v>0.11</v>
      </c>
    </row>
    <row r="13" spans="1:15" x14ac:dyDescent="0.25">
      <c r="A13" s="1" t="s">
        <v>40</v>
      </c>
      <c r="B13" s="5" t="s">
        <v>197</v>
      </c>
      <c r="C13" s="2">
        <v>30</v>
      </c>
      <c r="D13" s="3">
        <v>2</v>
      </c>
      <c r="E13" s="3">
        <v>0.4</v>
      </c>
      <c r="F13" s="3">
        <v>10</v>
      </c>
      <c r="G13" s="3">
        <v>51.2</v>
      </c>
      <c r="H13" s="22">
        <v>9.9</v>
      </c>
      <c r="I13" s="22">
        <v>16.2</v>
      </c>
      <c r="J13" s="22">
        <v>54.9</v>
      </c>
      <c r="K13" s="22">
        <v>1.3</v>
      </c>
      <c r="L13" s="22">
        <v>0</v>
      </c>
      <c r="M13" s="22">
        <v>0</v>
      </c>
      <c r="N13" s="22">
        <v>0.1</v>
      </c>
      <c r="O13" s="22">
        <v>0</v>
      </c>
    </row>
    <row r="14" spans="1:15" ht="15.75" thickBot="1" x14ac:dyDescent="0.3">
      <c r="A14" s="1" t="s">
        <v>78</v>
      </c>
      <c r="B14" s="5" t="s">
        <v>29</v>
      </c>
      <c r="C14" s="2">
        <v>200</v>
      </c>
      <c r="D14" s="3">
        <v>0.3</v>
      </c>
      <c r="E14" s="3">
        <v>0</v>
      </c>
      <c r="F14" s="3">
        <v>7.4</v>
      </c>
      <c r="G14" s="3">
        <v>30.9</v>
      </c>
      <c r="H14" s="3">
        <v>5.6</v>
      </c>
      <c r="I14" s="3">
        <v>4.0999999999999996</v>
      </c>
      <c r="J14" s="3">
        <v>8.8000000000000007</v>
      </c>
      <c r="K14" s="65">
        <v>0.78</v>
      </c>
      <c r="L14" s="3">
        <v>0</v>
      </c>
      <c r="M14" s="3">
        <v>0</v>
      </c>
      <c r="N14" s="3">
        <v>0</v>
      </c>
      <c r="O14" s="65">
        <v>0.04</v>
      </c>
    </row>
    <row r="15" spans="1:15" ht="15.75" thickBot="1" x14ac:dyDescent="0.3">
      <c r="A15" s="58">
        <f>G15*100/G40</f>
        <v>5.3011390232485569</v>
      </c>
      <c r="B15" s="9" t="s">
        <v>18</v>
      </c>
      <c r="C15" s="19">
        <f>SUM(C12:C14)</f>
        <v>245</v>
      </c>
      <c r="D15" s="19">
        <f t="shared" ref="D15:O15" si="1">SUM(D12:D14)</f>
        <v>5.8</v>
      </c>
      <c r="E15" s="19">
        <f t="shared" si="1"/>
        <v>4.8000000000000007</v>
      </c>
      <c r="F15" s="19">
        <f t="shared" si="1"/>
        <v>17.399999999999999</v>
      </c>
      <c r="G15" s="19">
        <f t="shared" si="1"/>
        <v>135.9</v>
      </c>
      <c r="H15" s="19">
        <f t="shared" si="1"/>
        <v>147.5</v>
      </c>
      <c r="I15" s="19">
        <f t="shared" si="1"/>
        <v>25.6</v>
      </c>
      <c r="J15" s="19">
        <f t="shared" si="1"/>
        <v>138.70000000000002</v>
      </c>
      <c r="K15" s="19">
        <f t="shared" si="1"/>
        <v>2.23</v>
      </c>
      <c r="L15" s="19">
        <f t="shared" si="1"/>
        <v>0.04</v>
      </c>
      <c r="M15" s="19">
        <f t="shared" si="1"/>
        <v>0</v>
      </c>
      <c r="N15" s="19">
        <f t="shared" si="1"/>
        <v>0.11</v>
      </c>
      <c r="O15" s="19">
        <f t="shared" si="1"/>
        <v>0.15</v>
      </c>
    </row>
    <row r="16" spans="1:15" x14ac:dyDescent="0.25">
      <c r="A16" s="51"/>
      <c r="B16" s="15" t="s">
        <v>21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.45" customHeight="1" x14ac:dyDescent="0.25">
      <c r="A17" s="31" t="s">
        <v>168</v>
      </c>
      <c r="B17" s="35" t="s">
        <v>132</v>
      </c>
      <c r="C17" s="31">
        <v>100</v>
      </c>
      <c r="D17" s="31">
        <v>1.2</v>
      </c>
      <c r="E17" s="31">
        <v>0.2</v>
      </c>
      <c r="F17" s="31">
        <v>3.8</v>
      </c>
      <c r="G17" s="31">
        <v>21.3</v>
      </c>
      <c r="H17" s="22">
        <v>14</v>
      </c>
      <c r="I17" s="22">
        <v>20</v>
      </c>
      <c r="J17" s="22">
        <v>26.67</v>
      </c>
      <c r="K17" s="22">
        <v>0.9</v>
      </c>
      <c r="L17" s="22">
        <v>0.13</v>
      </c>
      <c r="M17" s="22">
        <v>0</v>
      </c>
      <c r="N17" s="22">
        <v>7.0000000000000007E-2</v>
      </c>
      <c r="O17" s="22">
        <v>25</v>
      </c>
    </row>
    <row r="18" spans="1:15" x14ac:dyDescent="0.25">
      <c r="A18" s="31" t="s">
        <v>152</v>
      </c>
      <c r="B18" s="35" t="s">
        <v>175</v>
      </c>
      <c r="C18" s="31">
        <v>250</v>
      </c>
      <c r="D18" s="31">
        <v>5.8</v>
      </c>
      <c r="E18" s="31">
        <v>4.0999999999999996</v>
      </c>
      <c r="F18" s="31">
        <v>14.2</v>
      </c>
      <c r="G18" s="31">
        <v>116.9</v>
      </c>
      <c r="H18" s="22">
        <v>13</v>
      </c>
      <c r="I18" s="22">
        <v>16</v>
      </c>
      <c r="J18" s="22">
        <v>45</v>
      </c>
      <c r="K18" s="22">
        <v>0.67</v>
      </c>
      <c r="L18" s="22">
        <v>0.13</v>
      </c>
      <c r="M18" s="22">
        <v>0</v>
      </c>
      <c r="N18" s="22">
        <v>0.06</v>
      </c>
      <c r="O18" s="22">
        <v>4.5999999999999996</v>
      </c>
    </row>
    <row r="19" spans="1:15" x14ac:dyDescent="0.25">
      <c r="A19" s="31" t="s">
        <v>94</v>
      </c>
      <c r="B19" s="49" t="s">
        <v>93</v>
      </c>
      <c r="C19" s="32">
        <v>240</v>
      </c>
      <c r="D19" s="32">
        <v>18.399999999999999</v>
      </c>
      <c r="E19" s="32">
        <v>17.600000000000001</v>
      </c>
      <c r="F19" s="32">
        <v>46.3</v>
      </c>
      <c r="G19" s="32">
        <v>418</v>
      </c>
      <c r="H19" s="24">
        <v>24</v>
      </c>
      <c r="I19" s="24">
        <v>52.8</v>
      </c>
      <c r="J19" s="24">
        <v>231.6</v>
      </c>
      <c r="K19" s="24">
        <v>2.64</v>
      </c>
      <c r="L19" s="24">
        <v>0.31</v>
      </c>
      <c r="M19" s="24">
        <v>0</v>
      </c>
      <c r="N19" s="24">
        <v>0.08</v>
      </c>
      <c r="O19" s="24">
        <v>0.86</v>
      </c>
    </row>
    <row r="20" spans="1:15" x14ac:dyDescent="0.25">
      <c r="A20" s="31" t="s">
        <v>40</v>
      </c>
      <c r="B20" s="47" t="s">
        <v>190</v>
      </c>
      <c r="C20" s="31">
        <v>180</v>
      </c>
      <c r="D20" s="31">
        <v>0</v>
      </c>
      <c r="E20" s="31">
        <v>0</v>
      </c>
      <c r="F20" s="31">
        <v>20.5</v>
      </c>
      <c r="G20" s="31">
        <v>81.3</v>
      </c>
      <c r="H20" s="22">
        <v>45</v>
      </c>
      <c r="I20" s="22">
        <v>1.89</v>
      </c>
      <c r="J20" s="22">
        <v>3.87</v>
      </c>
      <c r="K20" s="22">
        <v>0.08</v>
      </c>
      <c r="L20" s="22">
        <v>1.2999999999999999E-2</v>
      </c>
      <c r="M20" s="22">
        <v>0</v>
      </c>
      <c r="N20" s="22">
        <v>0</v>
      </c>
      <c r="O20" s="22">
        <v>0.02</v>
      </c>
    </row>
    <row r="21" spans="1:15" x14ac:dyDescent="0.25">
      <c r="A21" s="26" t="s">
        <v>40</v>
      </c>
      <c r="B21" s="47" t="s">
        <v>196</v>
      </c>
      <c r="C21" s="31">
        <v>90</v>
      </c>
      <c r="D21" s="31">
        <v>6.9</v>
      </c>
      <c r="E21" s="31">
        <v>0.7</v>
      </c>
      <c r="F21" s="31">
        <v>44.2</v>
      </c>
      <c r="G21" s="31">
        <v>210.9</v>
      </c>
      <c r="H21" s="22">
        <v>18</v>
      </c>
      <c r="I21" s="22">
        <v>12.6</v>
      </c>
      <c r="J21" s="22">
        <v>58.5</v>
      </c>
      <c r="K21" s="22">
        <v>0.99</v>
      </c>
      <c r="L21" s="22">
        <v>0</v>
      </c>
      <c r="M21" s="22">
        <v>0.99</v>
      </c>
      <c r="N21" s="22">
        <v>0.1</v>
      </c>
      <c r="O21" s="22">
        <v>0</v>
      </c>
    </row>
    <row r="22" spans="1:15" ht="15.75" thickBot="1" x14ac:dyDescent="0.3">
      <c r="A22" s="26" t="s">
        <v>40</v>
      </c>
      <c r="B22" s="50" t="s">
        <v>197</v>
      </c>
      <c r="C22" s="33">
        <v>25</v>
      </c>
      <c r="D22" s="33">
        <v>1.7</v>
      </c>
      <c r="E22" s="33">
        <v>0.3</v>
      </c>
      <c r="F22" s="33">
        <v>8.4</v>
      </c>
      <c r="G22" s="33">
        <v>42.7</v>
      </c>
      <c r="H22" s="25">
        <v>8.3000000000000007</v>
      </c>
      <c r="I22" s="25">
        <v>13.5</v>
      </c>
      <c r="J22" s="25">
        <v>45.75</v>
      </c>
      <c r="K22" s="25">
        <v>1.05</v>
      </c>
      <c r="L22" s="25">
        <v>0</v>
      </c>
      <c r="M22" s="25">
        <v>0</v>
      </c>
      <c r="N22" s="25">
        <v>0.05</v>
      </c>
      <c r="O22" s="25">
        <v>0</v>
      </c>
    </row>
    <row r="23" spans="1:15" ht="15.75" thickBot="1" x14ac:dyDescent="0.3">
      <c r="A23" s="59">
        <f>G23*100/G40</f>
        <v>34.759712903729131</v>
      </c>
      <c r="B23" s="28" t="s">
        <v>18</v>
      </c>
      <c r="C23" s="29">
        <f>SUM(C17:C22)</f>
        <v>885</v>
      </c>
      <c r="D23" s="29">
        <f t="shared" ref="D23:O23" si="2">SUM(D17:D22)</f>
        <v>34</v>
      </c>
      <c r="E23" s="29">
        <f t="shared" si="2"/>
        <v>22.900000000000002</v>
      </c>
      <c r="F23" s="29">
        <f t="shared" si="2"/>
        <v>137.4</v>
      </c>
      <c r="G23" s="29">
        <f t="shared" si="2"/>
        <v>891.1</v>
      </c>
      <c r="H23" s="29">
        <f t="shared" si="2"/>
        <v>122.3</v>
      </c>
      <c r="I23" s="29">
        <f t="shared" si="2"/>
        <v>116.78999999999999</v>
      </c>
      <c r="J23" s="29">
        <f t="shared" si="2"/>
        <v>411.39</v>
      </c>
      <c r="K23" s="29">
        <f t="shared" si="2"/>
        <v>6.33</v>
      </c>
      <c r="L23" s="29">
        <f t="shared" si="2"/>
        <v>0.58300000000000007</v>
      </c>
      <c r="M23" s="29">
        <f t="shared" si="2"/>
        <v>0.99</v>
      </c>
      <c r="N23" s="29">
        <f t="shared" si="2"/>
        <v>0.36000000000000004</v>
      </c>
      <c r="O23" s="29">
        <f t="shared" si="2"/>
        <v>30.48</v>
      </c>
    </row>
    <row r="24" spans="1:15" x14ac:dyDescent="0.25">
      <c r="A24" s="51"/>
      <c r="B24" s="10" t="s">
        <v>22</v>
      </c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26" t="s">
        <v>40</v>
      </c>
      <c r="B25" s="47" t="s">
        <v>109</v>
      </c>
      <c r="C25" s="31">
        <v>100</v>
      </c>
      <c r="D25" s="31">
        <v>0.4</v>
      </c>
      <c r="E25" s="31">
        <v>0.4</v>
      </c>
      <c r="F25" s="31">
        <v>10</v>
      </c>
      <c r="G25" s="31">
        <v>44.5</v>
      </c>
      <c r="H25" s="22">
        <v>6</v>
      </c>
      <c r="I25" s="22">
        <v>5</v>
      </c>
      <c r="J25" s="22">
        <v>11</v>
      </c>
      <c r="K25" s="22">
        <v>0.1</v>
      </c>
      <c r="L25" s="22">
        <v>0</v>
      </c>
      <c r="M25" s="22">
        <v>0.2</v>
      </c>
      <c r="N25" s="22">
        <v>0</v>
      </c>
      <c r="O25" s="22">
        <v>4.5999999999999996</v>
      </c>
    </row>
    <row r="26" spans="1:15" x14ac:dyDescent="0.25">
      <c r="A26" s="26" t="s">
        <v>40</v>
      </c>
      <c r="B26" s="47" t="s">
        <v>71</v>
      </c>
      <c r="C26" s="31">
        <v>200</v>
      </c>
      <c r="D26" s="31">
        <v>5.8</v>
      </c>
      <c r="E26" s="31">
        <v>5</v>
      </c>
      <c r="F26" s="31">
        <v>9.6</v>
      </c>
      <c r="G26" s="31">
        <v>116</v>
      </c>
      <c r="H26" s="22">
        <v>222.8</v>
      </c>
      <c r="I26" s="22">
        <v>25.7</v>
      </c>
      <c r="J26" s="22">
        <v>165.21</v>
      </c>
      <c r="K26" s="22">
        <v>0.18</v>
      </c>
      <c r="L26" s="22">
        <v>0.04</v>
      </c>
      <c r="M26" s="22">
        <v>0.21</v>
      </c>
      <c r="N26" s="22">
        <v>0.05</v>
      </c>
      <c r="O26" s="22">
        <v>1.1000000000000001</v>
      </c>
    </row>
    <row r="27" spans="1:15" ht="15.75" thickBot="1" x14ac:dyDescent="0.3">
      <c r="A27" s="26" t="s">
        <v>40</v>
      </c>
      <c r="B27" s="50" t="s">
        <v>72</v>
      </c>
      <c r="C27" s="33">
        <v>85</v>
      </c>
      <c r="D27" s="33">
        <v>3.5</v>
      </c>
      <c r="E27" s="33">
        <v>0.5</v>
      </c>
      <c r="F27" s="33">
        <v>46.7</v>
      </c>
      <c r="G27" s="33">
        <v>205.3</v>
      </c>
      <c r="H27" s="22">
        <v>13.2</v>
      </c>
      <c r="I27" s="22">
        <v>8</v>
      </c>
      <c r="J27" s="22">
        <v>29.6</v>
      </c>
      <c r="K27" s="22">
        <v>1</v>
      </c>
      <c r="L27" s="22">
        <v>0</v>
      </c>
      <c r="M27" s="22">
        <v>0</v>
      </c>
      <c r="N27" s="22">
        <v>0.04</v>
      </c>
      <c r="O27" s="22">
        <v>0.2</v>
      </c>
    </row>
    <row r="28" spans="1:15" ht="15.75" thickBot="1" x14ac:dyDescent="0.3">
      <c r="A28" s="58">
        <f>ROUNDUP((G28*100/G40),0)</f>
        <v>15</v>
      </c>
      <c r="B28" s="9" t="s">
        <v>18</v>
      </c>
      <c r="C28" s="19">
        <f t="shared" ref="C28:O28" si="3">SUM(C25:C27)</f>
        <v>385</v>
      </c>
      <c r="D28" s="19">
        <f t="shared" si="3"/>
        <v>9.6999999999999993</v>
      </c>
      <c r="E28" s="19">
        <f t="shared" si="3"/>
        <v>5.9</v>
      </c>
      <c r="F28" s="19">
        <f t="shared" si="3"/>
        <v>66.300000000000011</v>
      </c>
      <c r="G28" s="19">
        <f t="shared" si="3"/>
        <v>365.8</v>
      </c>
      <c r="H28" s="19">
        <f t="shared" si="3"/>
        <v>242</v>
      </c>
      <c r="I28" s="19">
        <f t="shared" si="3"/>
        <v>38.700000000000003</v>
      </c>
      <c r="J28" s="19">
        <f t="shared" si="3"/>
        <v>205.81</v>
      </c>
      <c r="K28" s="19">
        <f t="shared" si="3"/>
        <v>1.28</v>
      </c>
      <c r="L28" s="19">
        <f t="shared" si="3"/>
        <v>0.04</v>
      </c>
      <c r="M28" s="19">
        <f t="shared" si="3"/>
        <v>0.41000000000000003</v>
      </c>
      <c r="N28" s="19">
        <f t="shared" si="3"/>
        <v>0.09</v>
      </c>
      <c r="O28" s="19">
        <f t="shared" si="3"/>
        <v>5.8999999999999995</v>
      </c>
    </row>
    <row r="29" spans="1:15" x14ac:dyDescent="0.25">
      <c r="A29" s="52"/>
      <c r="B29" s="15" t="s">
        <v>23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 x14ac:dyDescent="0.25">
      <c r="A30" s="31" t="s">
        <v>169</v>
      </c>
      <c r="B30" s="35" t="s">
        <v>96</v>
      </c>
      <c r="C30" s="31">
        <v>100</v>
      </c>
      <c r="D30" s="31">
        <v>3.4</v>
      </c>
      <c r="E30" s="31">
        <v>10.6</v>
      </c>
      <c r="F30" s="31">
        <v>7.4</v>
      </c>
      <c r="G30" s="31">
        <v>142</v>
      </c>
      <c r="H30" s="22">
        <v>19.82</v>
      </c>
      <c r="I30" s="22">
        <v>20.170000000000002</v>
      </c>
      <c r="J30" s="22">
        <v>0</v>
      </c>
      <c r="K30" s="22">
        <v>0.82</v>
      </c>
      <c r="L30" s="22">
        <v>0</v>
      </c>
      <c r="M30" s="22">
        <v>0</v>
      </c>
      <c r="N30" s="22">
        <v>0.08</v>
      </c>
      <c r="O30" s="22">
        <v>2.5099999999999998</v>
      </c>
    </row>
    <row r="31" spans="1:15" x14ac:dyDescent="0.25">
      <c r="A31" s="31" t="s">
        <v>76</v>
      </c>
      <c r="B31" s="47" t="s">
        <v>97</v>
      </c>
      <c r="C31" s="31">
        <v>160</v>
      </c>
      <c r="D31" s="31">
        <v>4.8</v>
      </c>
      <c r="E31" s="31">
        <v>6</v>
      </c>
      <c r="F31" s="31">
        <v>28.4</v>
      </c>
      <c r="G31" s="31">
        <v>185.3</v>
      </c>
      <c r="H31" s="22">
        <v>66.13</v>
      </c>
      <c r="I31" s="22">
        <v>35.200000000000003</v>
      </c>
      <c r="J31" s="22">
        <v>116.27</v>
      </c>
      <c r="K31" s="22">
        <v>1.26</v>
      </c>
      <c r="L31" s="22">
        <v>8.9999999999999993E-3</v>
      </c>
      <c r="M31" s="22">
        <v>0</v>
      </c>
      <c r="N31" s="22">
        <v>0.15</v>
      </c>
      <c r="O31" s="22">
        <v>11.63</v>
      </c>
    </row>
    <row r="32" spans="1:15" x14ac:dyDescent="0.25">
      <c r="A32" s="26" t="s">
        <v>40</v>
      </c>
      <c r="B32" s="47" t="s">
        <v>196</v>
      </c>
      <c r="C32" s="31">
        <v>25</v>
      </c>
      <c r="D32" s="31">
        <v>1.9</v>
      </c>
      <c r="E32" s="31">
        <v>0.2</v>
      </c>
      <c r="F32" s="31">
        <v>12.3</v>
      </c>
      <c r="G32" s="31">
        <v>58.6</v>
      </c>
      <c r="H32" s="22">
        <v>5</v>
      </c>
      <c r="I32" s="22">
        <v>3.5</v>
      </c>
      <c r="J32" s="22">
        <v>16.25</v>
      </c>
      <c r="K32" s="22">
        <v>0.28000000000000003</v>
      </c>
      <c r="L32" s="22">
        <v>0</v>
      </c>
      <c r="M32" s="22">
        <v>0.28000000000000003</v>
      </c>
      <c r="N32" s="22">
        <v>0.03</v>
      </c>
      <c r="O32" s="22">
        <v>0</v>
      </c>
    </row>
    <row r="33" spans="1:15" x14ac:dyDescent="0.25">
      <c r="A33" s="26" t="s">
        <v>40</v>
      </c>
      <c r="B33" s="47" t="s">
        <v>197</v>
      </c>
      <c r="C33" s="31">
        <v>25</v>
      </c>
      <c r="D33" s="31">
        <v>1.7</v>
      </c>
      <c r="E33" s="31">
        <v>0.3</v>
      </c>
      <c r="F33" s="31">
        <v>8.4</v>
      </c>
      <c r="G33" s="31">
        <v>42.7</v>
      </c>
      <c r="H33" s="22">
        <v>8.25</v>
      </c>
      <c r="I33" s="22">
        <v>13.5</v>
      </c>
      <c r="J33" s="22">
        <v>45.75</v>
      </c>
      <c r="K33" s="22">
        <v>1.05</v>
      </c>
      <c r="L33" s="22">
        <v>0</v>
      </c>
      <c r="M33" s="22">
        <v>0</v>
      </c>
      <c r="N33" s="22">
        <v>0.05</v>
      </c>
      <c r="O33" s="22">
        <v>0</v>
      </c>
    </row>
    <row r="34" spans="1:15" ht="15.75" thickBot="1" x14ac:dyDescent="0.3">
      <c r="A34" s="31" t="s">
        <v>40</v>
      </c>
      <c r="B34" s="54" t="s">
        <v>119</v>
      </c>
      <c r="C34" s="33">
        <v>200</v>
      </c>
      <c r="D34" s="33">
        <v>0.2</v>
      </c>
      <c r="E34" s="33">
        <v>0.2</v>
      </c>
      <c r="F34" s="33">
        <v>22.9</v>
      </c>
      <c r="G34" s="33">
        <v>89.9</v>
      </c>
      <c r="H34" s="25">
        <v>14</v>
      </c>
      <c r="I34" s="25">
        <v>8</v>
      </c>
      <c r="J34" s="25">
        <v>14</v>
      </c>
      <c r="K34" s="25">
        <v>2.8</v>
      </c>
      <c r="L34" s="25">
        <v>0</v>
      </c>
      <c r="M34" s="25">
        <v>0.2</v>
      </c>
      <c r="N34" s="25">
        <v>0.02</v>
      </c>
      <c r="O34" s="25">
        <v>4</v>
      </c>
    </row>
    <row r="35" spans="1:15" ht="15.75" thickBot="1" x14ac:dyDescent="0.3">
      <c r="A35" s="60">
        <f>G35*100/G40</f>
        <v>20.225464190981434</v>
      </c>
      <c r="B35" s="28" t="s">
        <v>18</v>
      </c>
      <c r="C35" s="29">
        <f t="shared" ref="C35:O35" si="4">SUM(C30:C34)</f>
        <v>510</v>
      </c>
      <c r="D35" s="29">
        <f t="shared" si="4"/>
        <v>11.999999999999998</v>
      </c>
      <c r="E35" s="29">
        <f t="shared" si="4"/>
        <v>17.3</v>
      </c>
      <c r="F35" s="29">
        <f t="shared" si="4"/>
        <v>79.399999999999991</v>
      </c>
      <c r="G35" s="29">
        <f t="shared" si="4"/>
        <v>518.5</v>
      </c>
      <c r="H35" s="29">
        <f t="shared" si="4"/>
        <v>113.19999999999999</v>
      </c>
      <c r="I35" s="29">
        <f t="shared" si="4"/>
        <v>80.37</v>
      </c>
      <c r="J35" s="29">
        <f t="shared" si="4"/>
        <v>192.26999999999998</v>
      </c>
      <c r="K35" s="29">
        <f t="shared" si="4"/>
        <v>6.21</v>
      </c>
      <c r="L35" s="29">
        <f t="shared" si="4"/>
        <v>8.9999999999999993E-3</v>
      </c>
      <c r="M35" s="29">
        <f t="shared" si="4"/>
        <v>0.48000000000000004</v>
      </c>
      <c r="N35" s="29">
        <f t="shared" si="4"/>
        <v>0.33</v>
      </c>
      <c r="O35" s="36">
        <f t="shared" si="4"/>
        <v>18.14</v>
      </c>
    </row>
    <row r="36" spans="1:15" x14ac:dyDescent="0.25">
      <c r="A36" s="53"/>
      <c r="B36" s="37" t="s">
        <v>47</v>
      </c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 x14ac:dyDescent="0.25">
      <c r="A37" s="6" t="s">
        <v>40</v>
      </c>
      <c r="B37" s="7" t="s">
        <v>27</v>
      </c>
      <c r="C37" s="38">
        <v>190</v>
      </c>
      <c r="D37" s="39">
        <v>5.3</v>
      </c>
      <c r="E37" s="39">
        <v>6.1</v>
      </c>
      <c r="F37" s="39">
        <v>7.6</v>
      </c>
      <c r="G37" s="39">
        <v>104.5</v>
      </c>
      <c r="H37" s="39">
        <v>228</v>
      </c>
      <c r="I37" s="66">
        <v>26.6</v>
      </c>
      <c r="J37" s="39">
        <v>180.5</v>
      </c>
      <c r="K37" s="39">
        <v>0.19</v>
      </c>
      <c r="L37" s="39">
        <v>0.04</v>
      </c>
      <c r="M37" s="66">
        <v>0.13</v>
      </c>
      <c r="N37" s="66">
        <v>0.06</v>
      </c>
      <c r="O37" s="39">
        <v>1.33</v>
      </c>
    </row>
    <row r="38" spans="1:15" ht="15.75" thickBot="1" x14ac:dyDescent="0.3">
      <c r="A38" s="40" t="s">
        <v>40</v>
      </c>
      <c r="B38" s="41" t="s">
        <v>106</v>
      </c>
      <c r="C38" s="42">
        <v>10</v>
      </c>
      <c r="D38" s="43">
        <v>1</v>
      </c>
      <c r="E38" s="43">
        <v>0.1</v>
      </c>
      <c r="F38" s="43">
        <v>6.4</v>
      </c>
      <c r="G38" s="43">
        <v>31</v>
      </c>
      <c r="H38" s="43">
        <v>28</v>
      </c>
      <c r="I38" s="43">
        <v>44</v>
      </c>
      <c r="J38" s="43">
        <v>114</v>
      </c>
      <c r="K38" s="43">
        <v>2.6</v>
      </c>
      <c r="L38" s="43">
        <v>0</v>
      </c>
      <c r="M38" s="43">
        <v>1.7</v>
      </c>
      <c r="N38" s="43">
        <v>0.22</v>
      </c>
      <c r="O38" s="43">
        <v>0</v>
      </c>
    </row>
    <row r="39" spans="1:15" ht="15.75" thickBot="1" x14ac:dyDescent="0.3">
      <c r="A39" s="61">
        <f>G39*100/G40</f>
        <v>5.2855359650491502</v>
      </c>
      <c r="B39" s="44" t="s">
        <v>18</v>
      </c>
      <c r="C39" s="45">
        <f>SUM(C37:C38)</f>
        <v>200</v>
      </c>
      <c r="D39" s="45">
        <f t="shared" ref="D39:O39" si="5">SUM(D37:D38)</f>
        <v>6.3</v>
      </c>
      <c r="E39" s="45">
        <f t="shared" si="5"/>
        <v>6.1999999999999993</v>
      </c>
      <c r="F39" s="45">
        <f t="shared" si="5"/>
        <v>14</v>
      </c>
      <c r="G39" s="45">
        <f t="shared" si="5"/>
        <v>135.5</v>
      </c>
      <c r="H39" s="45">
        <f t="shared" si="5"/>
        <v>256</v>
      </c>
      <c r="I39" s="45">
        <f t="shared" si="5"/>
        <v>70.599999999999994</v>
      </c>
      <c r="J39" s="45">
        <f t="shared" si="5"/>
        <v>294.5</v>
      </c>
      <c r="K39" s="45">
        <f t="shared" si="5"/>
        <v>2.79</v>
      </c>
      <c r="L39" s="45">
        <f t="shared" si="5"/>
        <v>0.04</v>
      </c>
      <c r="M39" s="45">
        <f t="shared" si="5"/>
        <v>1.83</v>
      </c>
      <c r="N39" s="45">
        <f t="shared" si="5"/>
        <v>0.28000000000000003</v>
      </c>
      <c r="O39" s="45">
        <f t="shared" si="5"/>
        <v>1.33</v>
      </c>
    </row>
    <row r="40" spans="1:15" ht="15.75" thickBot="1" x14ac:dyDescent="0.3">
      <c r="A40" s="56">
        <f>A10+A15+A23+A28+A35+A39</f>
        <v>100.73100327664221</v>
      </c>
      <c r="B40" s="55" t="s">
        <v>18</v>
      </c>
      <c r="C40" s="46">
        <f t="shared" ref="C40:O40" si="6">C10+C15+C23+C28+C35+C39</f>
        <v>2725</v>
      </c>
      <c r="D40" s="46">
        <f t="shared" si="6"/>
        <v>87.899999999999991</v>
      </c>
      <c r="E40" s="46">
        <f t="shared" si="6"/>
        <v>85.800000000000011</v>
      </c>
      <c r="F40" s="46">
        <f t="shared" si="6"/>
        <v>359.2</v>
      </c>
      <c r="G40" s="46">
        <f t="shared" si="6"/>
        <v>2563.6</v>
      </c>
      <c r="H40" s="46">
        <f t="shared" si="6"/>
        <v>1121.4000000000001</v>
      </c>
      <c r="I40" s="46">
        <f t="shared" si="6"/>
        <v>392.65999999999997</v>
      </c>
      <c r="J40" s="46">
        <f t="shared" si="6"/>
        <v>1593.67</v>
      </c>
      <c r="K40" s="46">
        <f t="shared" si="6"/>
        <v>22.669999999999998</v>
      </c>
      <c r="L40" s="46">
        <f t="shared" si="6"/>
        <v>0.95500000000000018</v>
      </c>
      <c r="M40" s="46">
        <f t="shared" si="6"/>
        <v>4.25</v>
      </c>
      <c r="N40" s="46">
        <f t="shared" si="6"/>
        <v>1.3</v>
      </c>
      <c r="O40" s="46">
        <f t="shared" si="6"/>
        <v>61.12</v>
      </c>
    </row>
  </sheetData>
  <mergeCells count="4">
    <mergeCell ref="A1:O1"/>
    <mergeCell ref="D2:F2"/>
    <mergeCell ref="H2:K2"/>
    <mergeCell ref="L2:O2"/>
  </mergeCells>
  <pageMargins left="0.7" right="0.7" top="0.75" bottom="0.75" header="0.3" footer="0.3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9ABF-ADC9-4534-B493-324DB970146C}">
  <sheetPr>
    <pageSetUpPr fitToPage="1"/>
  </sheetPr>
  <dimension ref="A1:O42"/>
  <sheetViews>
    <sheetView view="pageBreakPreview" zoomScale="85" zoomScaleNormal="85" zoomScaleSheetLayoutView="85" workbookViewId="0">
      <selection activeCell="R35" sqref="R35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128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37</v>
      </c>
      <c r="B5" s="47" t="s">
        <v>62</v>
      </c>
      <c r="C5" s="31">
        <v>150</v>
      </c>
      <c r="D5" s="31">
        <v>29.7</v>
      </c>
      <c r="E5" s="31">
        <v>10.7</v>
      </c>
      <c r="F5" s="31">
        <v>21.7</v>
      </c>
      <c r="G5" s="31">
        <v>301.2</v>
      </c>
      <c r="H5" s="22">
        <v>224</v>
      </c>
      <c r="I5" s="22">
        <v>32</v>
      </c>
      <c r="J5" s="22">
        <v>291</v>
      </c>
      <c r="K5" s="22">
        <v>0.86</v>
      </c>
      <c r="L5" s="22">
        <v>0.05</v>
      </c>
      <c r="M5" s="22">
        <v>0</v>
      </c>
      <c r="N5" s="22">
        <v>0.06</v>
      </c>
      <c r="O5" s="22">
        <v>0.28999999999999998</v>
      </c>
    </row>
    <row r="6" spans="1:15" x14ac:dyDescent="0.25">
      <c r="A6" s="48" t="s">
        <v>40</v>
      </c>
      <c r="B6" s="47" t="s">
        <v>63</v>
      </c>
      <c r="C6" s="31">
        <v>10</v>
      </c>
      <c r="D6" s="31">
        <v>0.7</v>
      </c>
      <c r="E6" s="31">
        <v>0.9</v>
      </c>
      <c r="F6" s="31">
        <v>5.6</v>
      </c>
      <c r="G6" s="31">
        <v>32.700000000000003</v>
      </c>
      <c r="H6" s="22">
        <v>28.4</v>
      </c>
      <c r="I6" s="22">
        <v>2.6</v>
      </c>
      <c r="J6" s="22">
        <v>25.3</v>
      </c>
      <c r="K6" s="22">
        <v>20</v>
      </c>
      <c r="L6" s="22">
        <v>0.01</v>
      </c>
      <c r="M6" s="22">
        <v>0.02</v>
      </c>
      <c r="N6" s="22">
        <v>0.01</v>
      </c>
      <c r="O6" s="22">
        <v>0.26</v>
      </c>
    </row>
    <row r="7" spans="1:15" x14ac:dyDescent="0.25">
      <c r="A7" s="23" t="s">
        <v>40</v>
      </c>
      <c r="B7" s="47" t="s">
        <v>196</v>
      </c>
      <c r="C7" s="31">
        <v>30</v>
      </c>
      <c r="D7" s="31">
        <v>2.2999999999999998</v>
      </c>
      <c r="E7" s="31">
        <v>0.2</v>
      </c>
      <c r="F7" s="31">
        <v>14.8</v>
      </c>
      <c r="G7" s="31">
        <v>70.3</v>
      </c>
      <c r="H7" s="22">
        <v>6</v>
      </c>
      <c r="I7" s="22">
        <v>4.2</v>
      </c>
      <c r="J7" s="22">
        <v>19.5</v>
      </c>
      <c r="K7" s="22">
        <v>0.33</v>
      </c>
      <c r="L7" s="22">
        <v>0</v>
      </c>
      <c r="M7" s="22">
        <v>0.33</v>
      </c>
      <c r="N7" s="22">
        <v>0.03</v>
      </c>
      <c r="O7" s="22">
        <v>0</v>
      </c>
    </row>
    <row r="8" spans="1:15" x14ac:dyDescent="0.25">
      <c r="A8" s="48" t="s">
        <v>173</v>
      </c>
      <c r="B8" s="47" t="s">
        <v>174</v>
      </c>
      <c r="C8" s="31">
        <v>10</v>
      </c>
      <c r="D8" s="31">
        <v>0.1</v>
      </c>
      <c r="E8" s="31">
        <v>7.2</v>
      </c>
      <c r="F8" s="31">
        <v>0.1</v>
      </c>
      <c r="G8" s="31">
        <v>66.099999999999994</v>
      </c>
      <c r="H8" s="22">
        <v>2.4</v>
      </c>
      <c r="I8" s="22">
        <v>0</v>
      </c>
      <c r="J8" s="22">
        <v>3</v>
      </c>
      <c r="K8" s="22">
        <v>0.02</v>
      </c>
      <c r="L8" s="22">
        <v>4.4999999999999998E-2</v>
      </c>
      <c r="M8" s="22">
        <v>0</v>
      </c>
      <c r="N8" s="22">
        <v>0</v>
      </c>
      <c r="O8" s="22">
        <v>0</v>
      </c>
    </row>
    <row r="9" spans="1:15" x14ac:dyDescent="0.25">
      <c r="A9" s="48" t="s">
        <v>159</v>
      </c>
      <c r="B9" s="49" t="s">
        <v>65</v>
      </c>
      <c r="C9" s="32">
        <v>200</v>
      </c>
      <c r="D9" s="32">
        <v>0.2</v>
      </c>
      <c r="E9" s="32">
        <v>0</v>
      </c>
      <c r="F9" s="32">
        <v>0.1</v>
      </c>
      <c r="G9" s="32">
        <v>1.4</v>
      </c>
      <c r="H9" s="24">
        <v>4.4000000000000004</v>
      </c>
      <c r="I9" s="24">
        <v>3.8</v>
      </c>
      <c r="J9" s="24">
        <v>7.2</v>
      </c>
      <c r="K9" s="24">
        <v>0.71</v>
      </c>
      <c r="L9" s="24">
        <v>0</v>
      </c>
      <c r="M9" s="24">
        <v>0</v>
      </c>
      <c r="N9" s="24">
        <v>0</v>
      </c>
      <c r="O9" s="24">
        <v>0.04</v>
      </c>
    </row>
    <row r="10" spans="1:15" ht="15.75" thickBot="1" x14ac:dyDescent="0.3">
      <c r="A10" s="48" t="s">
        <v>40</v>
      </c>
      <c r="B10" s="50" t="s">
        <v>133</v>
      </c>
      <c r="C10" s="33">
        <v>100</v>
      </c>
      <c r="D10" s="33">
        <v>0.9</v>
      </c>
      <c r="E10" s="33">
        <v>0.2</v>
      </c>
      <c r="F10" s="33">
        <v>8.1</v>
      </c>
      <c r="G10" s="33">
        <v>39</v>
      </c>
      <c r="H10" s="25">
        <v>40</v>
      </c>
      <c r="I10" s="25">
        <v>10</v>
      </c>
      <c r="J10" s="25">
        <v>14</v>
      </c>
      <c r="K10" s="25">
        <v>0.1</v>
      </c>
      <c r="L10" s="25">
        <v>0.01</v>
      </c>
      <c r="M10" s="25">
        <v>0.2</v>
      </c>
      <c r="N10" s="25">
        <v>0.1</v>
      </c>
      <c r="O10" s="25">
        <v>53.2</v>
      </c>
    </row>
    <row r="11" spans="1:15" ht="15.75" thickBot="1" x14ac:dyDescent="0.3">
      <c r="A11" s="57">
        <f>G11*100/G42</f>
        <v>20.302126813754715</v>
      </c>
      <c r="B11" s="8" t="s">
        <v>18</v>
      </c>
      <c r="C11" s="18">
        <f t="shared" ref="C11:O11" si="0">SUM(C5:C10)</f>
        <v>500</v>
      </c>
      <c r="D11" s="18">
        <f t="shared" si="0"/>
        <v>33.9</v>
      </c>
      <c r="E11" s="18">
        <f t="shared" si="0"/>
        <v>19.2</v>
      </c>
      <c r="F11" s="18">
        <f t="shared" si="0"/>
        <v>50.4</v>
      </c>
      <c r="G11" s="18">
        <f t="shared" si="0"/>
        <v>510.69999999999993</v>
      </c>
      <c r="H11" s="18">
        <f t="shared" si="0"/>
        <v>305.19999999999993</v>
      </c>
      <c r="I11" s="18">
        <f t="shared" si="0"/>
        <v>52.6</v>
      </c>
      <c r="J11" s="18">
        <f t="shared" si="0"/>
        <v>360</v>
      </c>
      <c r="K11" s="18">
        <f t="shared" si="0"/>
        <v>22.02</v>
      </c>
      <c r="L11" s="18">
        <f t="shared" si="0"/>
        <v>0.115</v>
      </c>
      <c r="M11" s="18">
        <f t="shared" si="0"/>
        <v>0.55000000000000004</v>
      </c>
      <c r="N11" s="18">
        <f t="shared" si="0"/>
        <v>0.2</v>
      </c>
      <c r="O11" s="18">
        <f t="shared" si="0"/>
        <v>53.790000000000006</v>
      </c>
    </row>
    <row r="12" spans="1:15" x14ac:dyDescent="0.25">
      <c r="A12" s="51"/>
      <c r="B12" s="10" t="s">
        <v>20</v>
      </c>
      <c r="C12" s="11"/>
      <c r="D12" s="12"/>
      <c r="E12" s="12"/>
      <c r="F12" s="12"/>
      <c r="G12" s="12"/>
      <c r="H12" s="51"/>
      <c r="I12" s="12"/>
      <c r="J12" s="12"/>
      <c r="K12" s="12"/>
      <c r="L12" s="12"/>
      <c r="M12" s="12"/>
      <c r="N12" s="12"/>
      <c r="O12" s="12"/>
    </row>
    <row r="13" spans="1:15" x14ac:dyDescent="0.25">
      <c r="A13" s="1" t="s">
        <v>145</v>
      </c>
      <c r="B13" s="5" t="s">
        <v>48</v>
      </c>
      <c r="C13" s="2">
        <v>15</v>
      </c>
      <c r="D13" s="3">
        <v>3.5</v>
      </c>
      <c r="E13" s="3">
        <v>4.4000000000000004</v>
      </c>
      <c r="F13" s="3">
        <v>0</v>
      </c>
      <c r="G13" s="3">
        <v>53.8</v>
      </c>
      <c r="H13" s="3">
        <v>132</v>
      </c>
      <c r="I13" s="3">
        <v>5.3</v>
      </c>
      <c r="J13" s="3">
        <v>75</v>
      </c>
      <c r="K13" s="65">
        <v>0.15</v>
      </c>
      <c r="L13" s="3">
        <v>0.04</v>
      </c>
      <c r="M13" s="3">
        <v>0</v>
      </c>
      <c r="N13" s="65">
        <v>0.01</v>
      </c>
      <c r="O13" s="65">
        <v>0.11</v>
      </c>
    </row>
    <row r="14" spans="1:15" x14ac:dyDescent="0.25">
      <c r="A14" s="1" t="s">
        <v>40</v>
      </c>
      <c r="B14" s="5" t="s">
        <v>197</v>
      </c>
      <c r="C14" s="2">
        <v>30</v>
      </c>
      <c r="D14" s="3">
        <v>2</v>
      </c>
      <c r="E14" s="3">
        <v>0.4</v>
      </c>
      <c r="F14" s="3">
        <v>10</v>
      </c>
      <c r="G14" s="3">
        <v>51.2</v>
      </c>
      <c r="H14" s="22">
        <v>9.9</v>
      </c>
      <c r="I14" s="22">
        <v>16.2</v>
      </c>
      <c r="J14" s="22">
        <v>54.9</v>
      </c>
      <c r="K14" s="22">
        <v>1.3</v>
      </c>
      <c r="L14" s="22">
        <v>0</v>
      </c>
      <c r="M14" s="22">
        <v>0</v>
      </c>
      <c r="N14" s="22">
        <v>0.1</v>
      </c>
      <c r="O14" s="22">
        <v>0</v>
      </c>
    </row>
    <row r="15" spans="1:15" ht="15.75" thickBot="1" x14ac:dyDescent="0.3">
      <c r="A15" s="1" t="s">
        <v>217</v>
      </c>
      <c r="B15" s="5" t="s">
        <v>218</v>
      </c>
      <c r="C15" s="2">
        <v>200</v>
      </c>
      <c r="D15" s="3">
        <v>0.2</v>
      </c>
      <c r="E15" s="3">
        <v>0</v>
      </c>
      <c r="F15" s="3">
        <v>6.5</v>
      </c>
      <c r="G15" s="3">
        <v>26.8</v>
      </c>
      <c r="H15" s="3">
        <v>4.5</v>
      </c>
      <c r="I15" s="3">
        <v>3.8</v>
      </c>
      <c r="J15" s="3">
        <v>7.2</v>
      </c>
      <c r="K15" s="65">
        <v>0.73</v>
      </c>
      <c r="L15" s="3">
        <v>0.03</v>
      </c>
      <c r="M15" s="3">
        <v>0</v>
      </c>
      <c r="N15" s="3">
        <v>0</v>
      </c>
      <c r="O15" s="65">
        <v>0.04</v>
      </c>
    </row>
    <row r="16" spans="1:15" ht="15.75" thickBot="1" x14ac:dyDescent="0.3">
      <c r="A16" s="58">
        <f>G16*100/G42</f>
        <v>5.239515006956867</v>
      </c>
      <c r="B16" s="9" t="s">
        <v>18</v>
      </c>
      <c r="C16" s="19">
        <f>SUM(C13:C15)</f>
        <v>245</v>
      </c>
      <c r="D16" s="19">
        <f t="shared" ref="D16:O16" si="1">SUM(D13:D15)</f>
        <v>5.7</v>
      </c>
      <c r="E16" s="19">
        <f t="shared" si="1"/>
        <v>4.8000000000000007</v>
      </c>
      <c r="F16" s="19">
        <f t="shared" si="1"/>
        <v>16.5</v>
      </c>
      <c r="G16" s="19">
        <f t="shared" si="1"/>
        <v>131.80000000000001</v>
      </c>
      <c r="H16" s="19">
        <f t="shared" si="1"/>
        <v>146.4</v>
      </c>
      <c r="I16" s="19">
        <f t="shared" si="1"/>
        <v>25.3</v>
      </c>
      <c r="J16" s="19">
        <f t="shared" si="1"/>
        <v>137.1</v>
      </c>
      <c r="K16" s="19">
        <f t="shared" si="1"/>
        <v>2.1799999999999997</v>
      </c>
      <c r="L16" s="19">
        <f t="shared" si="1"/>
        <v>7.0000000000000007E-2</v>
      </c>
      <c r="M16" s="19">
        <f t="shared" si="1"/>
        <v>0</v>
      </c>
      <c r="N16" s="19">
        <f t="shared" si="1"/>
        <v>0.11</v>
      </c>
      <c r="O16" s="19">
        <f t="shared" si="1"/>
        <v>0.15</v>
      </c>
    </row>
    <row r="17" spans="1:15" x14ac:dyDescent="0.25">
      <c r="A17" s="51"/>
      <c r="B17" s="15" t="s">
        <v>21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4.45" customHeight="1" x14ac:dyDescent="0.25">
      <c r="A18" s="31" t="s">
        <v>160</v>
      </c>
      <c r="B18" s="35" t="s">
        <v>101</v>
      </c>
      <c r="C18" s="31">
        <v>60</v>
      </c>
      <c r="D18" s="31">
        <v>0.5</v>
      </c>
      <c r="E18" s="31">
        <v>0.1</v>
      </c>
      <c r="F18" s="31">
        <v>1.5</v>
      </c>
      <c r="G18" s="31">
        <v>8.5</v>
      </c>
      <c r="H18" s="22">
        <v>13.8</v>
      </c>
      <c r="I18" s="22">
        <v>8.4</v>
      </c>
      <c r="J18" s="22">
        <v>25.2</v>
      </c>
      <c r="K18" s="22">
        <v>0.36</v>
      </c>
      <c r="L18" s="22">
        <v>6.0000000000000001E-3</v>
      </c>
      <c r="M18" s="22">
        <v>0</v>
      </c>
      <c r="N18" s="22">
        <v>0.02</v>
      </c>
      <c r="O18" s="22">
        <v>6</v>
      </c>
    </row>
    <row r="19" spans="1:15" x14ac:dyDescent="0.25">
      <c r="A19" s="31" t="s">
        <v>103</v>
      </c>
      <c r="B19" s="35" t="s">
        <v>102</v>
      </c>
      <c r="C19" s="31">
        <v>250</v>
      </c>
      <c r="D19" s="31">
        <v>8.4</v>
      </c>
      <c r="E19" s="31">
        <v>5.8</v>
      </c>
      <c r="F19" s="31">
        <v>20.399999999999999</v>
      </c>
      <c r="G19" s="31">
        <v>166.4</v>
      </c>
      <c r="H19" s="22">
        <v>33.75</v>
      </c>
      <c r="I19" s="22">
        <v>36.25</v>
      </c>
      <c r="J19" s="22">
        <v>100.5</v>
      </c>
      <c r="K19" s="22">
        <v>1.84</v>
      </c>
      <c r="L19" s="22">
        <v>0.12</v>
      </c>
      <c r="M19" s="22">
        <v>0</v>
      </c>
      <c r="N19" s="22">
        <v>0.18</v>
      </c>
      <c r="O19" s="22">
        <v>5.95</v>
      </c>
    </row>
    <row r="20" spans="1:15" x14ac:dyDescent="0.25">
      <c r="A20" s="31" t="s">
        <v>104</v>
      </c>
      <c r="B20" s="49" t="s">
        <v>177</v>
      </c>
      <c r="C20" s="32">
        <v>90</v>
      </c>
      <c r="D20" s="32">
        <v>16.399999999999999</v>
      </c>
      <c r="E20" s="32">
        <v>15.7</v>
      </c>
      <c r="F20" s="32">
        <v>14.9</v>
      </c>
      <c r="G20" s="32">
        <v>265.60000000000002</v>
      </c>
      <c r="H20" s="24">
        <v>36</v>
      </c>
      <c r="I20" s="24">
        <v>24</v>
      </c>
      <c r="J20" s="24">
        <v>165.6</v>
      </c>
      <c r="K20" s="24">
        <v>2.33</v>
      </c>
      <c r="L20" s="24">
        <v>0.02</v>
      </c>
      <c r="M20" s="24">
        <v>0</v>
      </c>
      <c r="N20" s="24">
        <v>0.06</v>
      </c>
      <c r="O20" s="24">
        <v>0.11</v>
      </c>
    </row>
    <row r="21" spans="1:15" x14ac:dyDescent="0.25">
      <c r="A21" s="31" t="s">
        <v>144</v>
      </c>
      <c r="B21" s="49" t="s">
        <v>52</v>
      </c>
      <c r="C21" s="32">
        <v>150</v>
      </c>
      <c r="D21" s="32">
        <v>5.4</v>
      </c>
      <c r="E21" s="32">
        <v>4.9000000000000004</v>
      </c>
      <c r="F21" s="32">
        <v>32.799999999999997</v>
      </c>
      <c r="G21" s="32">
        <v>196.8</v>
      </c>
      <c r="H21" s="24">
        <v>12</v>
      </c>
      <c r="I21" s="24">
        <v>7.2</v>
      </c>
      <c r="J21" s="24">
        <v>41</v>
      </c>
      <c r="K21" s="24">
        <v>0.73</v>
      </c>
      <c r="L21" s="24">
        <v>0.02</v>
      </c>
      <c r="M21" s="24">
        <v>0</v>
      </c>
      <c r="N21" s="24">
        <v>0.06</v>
      </c>
      <c r="O21" s="24">
        <v>0</v>
      </c>
    </row>
    <row r="22" spans="1:15" x14ac:dyDescent="0.25">
      <c r="A22" s="31" t="s">
        <v>41</v>
      </c>
      <c r="B22" s="47" t="s">
        <v>36</v>
      </c>
      <c r="C22" s="31">
        <v>200</v>
      </c>
      <c r="D22" s="31">
        <v>0.5</v>
      </c>
      <c r="E22" s="31">
        <v>0</v>
      </c>
      <c r="F22" s="31">
        <v>19.8</v>
      </c>
      <c r="G22" s="31">
        <v>81</v>
      </c>
      <c r="H22" s="22">
        <v>50</v>
      </c>
      <c r="I22" s="22">
        <v>2.1</v>
      </c>
      <c r="J22" s="22">
        <v>4.3</v>
      </c>
      <c r="K22" s="22">
        <v>0.09</v>
      </c>
      <c r="L22" s="22">
        <v>0.02</v>
      </c>
      <c r="M22" s="22">
        <v>0</v>
      </c>
      <c r="N22" s="22">
        <v>0</v>
      </c>
      <c r="O22" s="22">
        <v>0.02</v>
      </c>
    </row>
    <row r="23" spans="1:15" x14ac:dyDescent="0.25">
      <c r="A23" s="26" t="s">
        <v>40</v>
      </c>
      <c r="B23" s="47" t="s">
        <v>196</v>
      </c>
      <c r="C23" s="31">
        <v>50</v>
      </c>
      <c r="D23" s="31">
        <v>3.8</v>
      </c>
      <c r="E23" s="31">
        <v>0.4</v>
      </c>
      <c r="F23" s="31">
        <v>24.6</v>
      </c>
      <c r="G23" s="31">
        <v>117.2</v>
      </c>
      <c r="H23" s="22">
        <v>10</v>
      </c>
      <c r="I23" s="22">
        <v>7</v>
      </c>
      <c r="J23" s="22">
        <v>32.5</v>
      </c>
      <c r="K23" s="22">
        <v>0.55000000000000004</v>
      </c>
      <c r="L23" s="22">
        <v>0</v>
      </c>
      <c r="M23" s="22">
        <v>0.55000000000000004</v>
      </c>
      <c r="N23" s="22">
        <v>0.06</v>
      </c>
      <c r="O23" s="22">
        <v>0</v>
      </c>
    </row>
    <row r="24" spans="1:15" ht="15.75" thickBot="1" x14ac:dyDescent="0.3">
      <c r="A24" s="26" t="s">
        <v>40</v>
      </c>
      <c r="B24" s="50" t="s">
        <v>197</v>
      </c>
      <c r="C24" s="33">
        <v>30</v>
      </c>
      <c r="D24" s="33">
        <v>2</v>
      </c>
      <c r="E24" s="33">
        <v>0.4</v>
      </c>
      <c r="F24" s="33">
        <v>10</v>
      </c>
      <c r="G24" s="33">
        <v>51.2</v>
      </c>
      <c r="H24" s="22">
        <v>9.9</v>
      </c>
      <c r="I24" s="22">
        <v>16.2</v>
      </c>
      <c r="J24" s="22">
        <v>54.9</v>
      </c>
      <c r="K24" s="22">
        <v>1.3</v>
      </c>
      <c r="L24" s="22">
        <v>0</v>
      </c>
      <c r="M24" s="22">
        <v>0</v>
      </c>
      <c r="N24" s="22">
        <v>0.1</v>
      </c>
      <c r="O24" s="22">
        <v>0</v>
      </c>
    </row>
    <row r="25" spans="1:15" ht="15.75" thickBot="1" x14ac:dyDescent="0.3">
      <c r="A25" s="59">
        <f>G25*100/G42</f>
        <v>35.249453388988265</v>
      </c>
      <c r="B25" s="28" t="s">
        <v>18</v>
      </c>
      <c r="C25" s="29">
        <f>SUM(C18:C24)</f>
        <v>830</v>
      </c>
      <c r="D25" s="29">
        <f t="shared" ref="D25:O25" si="2">SUM(D18:D24)</f>
        <v>36.999999999999993</v>
      </c>
      <c r="E25" s="29">
        <f t="shared" si="2"/>
        <v>27.299999999999997</v>
      </c>
      <c r="F25" s="29">
        <f t="shared" si="2"/>
        <v>124</v>
      </c>
      <c r="G25" s="29">
        <f t="shared" si="2"/>
        <v>886.7</v>
      </c>
      <c r="H25" s="29">
        <f t="shared" si="2"/>
        <v>165.45000000000002</v>
      </c>
      <c r="I25" s="29">
        <f t="shared" si="2"/>
        <v>101.15</v>
      </c>
      <c r="J25" s="29">
        <f t="shared" si="2"/>
        <v>424</v>
      </c>
      <c r="K25" s="29">
        <f t="shared" si="2"/>
        <v>7.1999999999999993</v>
      </c>
      <c r="L25" s="29">
        <f t="shared" si="2"/>
        <v>0.18599999999999997</v>
      </c>
      <c r="M25" s="29">
        <f t="shared" si="2"/>
        <v>0.55000000000000004</v>
      </c>
      <c r="N25" s="29">
        <f t="shared" si="2"/>
        <v>0.48</v>
      </c>
      <c r="O25" s="29">
        <f t="shared" si="2"/>
        <v>12.079999999999998</v>
      </c>
    </row>
    <row r="26" spans="1:15" x14ac:dyDescent="0.25">
      <c r="A26" s="51"/>
      <c r="B26" s="10" t="s">
        <v>22</v>
      </c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26" t="s">
        <v>40</v>
      </c>
      <c r="B27" s="47" t="s">
        <v>134</v>
      </c>
      <c r="C27" s="31">
        <v>100</v>
      </c>
      <c r="D27" s="31">
        <v>0.4</v>
      </c>
      <c r="E27" s="31">
        <v>0.4</v>
      </c>
      <c r="F27" s="31">
        <v>10</v>
      </c>
      <c r="G27" s="31">
        <v>44.5</v>
      </c>
      <c r="H27" s="22">
        <v>6</v>
      </c>
      <c r="I27" s="22">
        <v>5</v>
      </c>
      <c r="J27" s="22">
        <v>11</v>
      </c>
      <c r="K27" s="22">
        <v>0.1</v>
      </c>
      <c r="L27" s="22">
        <v>0</v>
      </c>
      <c r="M27" s="22">
        <v>0.2</v>
      </c>
      <c r="N27" s="22">
        <v>0</v>
      </c>
      <c r="O27" s="22">
        <v>4.5999999999999996</v>
      </c>
    </row>
    <row r="28" spans="1:15" x14ac:dyDescent="0.25">
      <c r="A28" s="26" t="s">
        <v>40</v>
      </c>
      <c r="B28" s="47" t="s">
        <v>30</v>
      </c>
      <c r="C28" s="31">
        <v>180</v>
      </c>
      <c r="D28" s="31">
        <v>5</v>
      </c>
      <c r="E28" s="31">
        <v>4.5</v>
      </c>
      <c r="F28" s="31">
        <v>23</v>
      </c>
      <c r="G28" s="31">
        <v>153</v>
      </c>
      <c r="H28" s="22">
        <v>219.6</v>
      </c>
      <c r="I28" s="22">
        <v>27</v>
      </c>
      <c r="J28" s="22">
        <v>172.8</v>
      </c>
      <c r="K28" s="22">
        <v>0.18</v>
      </c>
      <c r="L28" s="22">
        <v>0.04</v>
      </c>
      <c r="M28" s="22">
        <v>0.12</v>
      </c>
      <c r="N28" s="22">
        <v>7.0000000000000007E-2</v>
      </c>
      <c r="O28" s="22">
        <v>1.08</v>
      </c>
    </row>
    <row r="29" spans="1:15" ht="15.75" thickBot="1" x14ac:dyDescent="0.3">
      <c r="A29" s="31" t="s">
        <v>108</v>
      </c>
      <c r="B29" s="50" t="s">
        <v>135</v>
      </c>
      <c r="C29" s="33">
        <v>60</v>
      </c>
      <c r="D29" s="33">
        <v>5.2</v>
      </c>
      <c r="E29" s="33">
        <v>1.8</v>
      </c>
      <c r="F29" s="33">
        <v>34</v>
      </c>
      <c r="G29" s="33">
        <v>172.6</v>
      </c>
      <c r="H29" s="25">
        <v>18</v>
      </c>
      <c r="I29" s="25">
        <v>7.6</v>
      </c>
      <c r="J29" s="25">
        <v>43</v>
      </c>
      <c r="K29" s="25">
        <v>0.57999999999999996</v>
      </c>
      <c r="L29" s="25">
        <v>4.0000000000000001E-3</v>
      </c>
      <c r="M29" s="25">
        <v>0</v>
      </c>
      <c r="N29" s="25">
        <v>7.0000000000000007E-2</v>
      </c>
      <c r="O29" s="25">
        <v>0</v>
      </c>
    </row>
    <row r="30" spans="1:15" ht="15.75" thickBot="1" x14ac:dyDescent="0.3">
      <c r="A30" s="58">
        <f>G30*100/G42</f>
        <v>14.712780759292384</v>
      </c>
      <c r="B30" s="9" t="s">
        <v>18</v>
      </c>
      <c r="C30" s="19">
        <f t="shared" ref="C30:O30" si="3">SUM(C27:C29)</f>
        <v>340</v>
      </c>
      <c r="D30" s="19">
        <f t="shared" si="3"/>
        <v>10.600000000000001</v>
      </c>
      <c r="E30" s="19">
        <f t="shared" si="3"/>
        <v>6.7</v>
      </c>
      <c r="F30" s="19">
        <f t="shared" si="3"/>
        <v>67</v>
      </c>
      <c r="G30" s="19">
        <f t="shared" si="3"/>
        <v>370.1</v>
      </c>
      <c r="H30" s="19">
        <f t="shared" si="3"/>
        <v>243.6</v>
      </c>
      <c r="I30" s="19">
        <f t="shared" si="3"/>
        <v>39.6</v>
      </c>
      <c r="J30" s="19">
        <f t="shared" si="3"/>
        <v>226.8</v>
      </c>
      <c r="K30" s="19">
        <f t="shared" si="3"/>
        <v>0.86</v>
      </c>
      <c r="L30" s="19">
        <f t="shared" si="3"/>
        <v>4.3999999999999997E-2</v>
      </c>
      <c r="M30" s="19">
        <f t="shared" si="3"/>
        <v>0.32</v>
      </c>
      <c r="N30" s="19">
        <f t="shared" si="3"/>
        <v>0.14000000000000001</v>
      </c>
      <c r="O30" s="19">
        <f t="shared" si="3"/>
        <v>5.68</v>
      </c>
    </row>
    <row r="31" spans="1:15" x14ac:dyDescent="0.25">
      <c r="A31" s="52"/>
      <c r="B31" s="15" t="s">
        <v>23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 x14ac:dyDescent="0.25">
      <c r="A32" s="31" t="s">
        <v>156</v>
      </c>
      <c r="B32" s="35" t="s">
        <v>28</v>
      </c>
      <c r="C32" s="31">
        <v>200</v>
      </c>
      <c r="D32" s="31">
        <v>3.7</v>
      </c>
      <c r="E32" s="31">
        <v>9.9</v>
      </c>
      <c r="F32" s="31">
        <v>18</v>
      </c>
      <c r="G32" s="31">
        <v>178</v>
      </c>
      <c r="H32" s="22">
        <v>74.67</v>
      </c>
      <c r="I32" s="22">
        <v>38.67</v>
      </c>
      <c r="J32" s="22">
        <v>93.33</v>
      </c>
      <c r="K32" s="22">
        <v>1.36</v>
      </c>
      <c r="L32" s="22">
        <v>0.41</v>
      </c>
      <c r="M32" s="22">
        <v>0</v>
      </c>
      <c r="N32" s="22">
        <v>0.09</v>
      </c>
      <c r="O32" s="22">
        <v>16.27</v>
      </c>
    </row>
    <row r="33" spans="1:15" x14ac:dyDescent="0.25">
      <c r="A33" s="31" t="s">
        <v>148</v>
      </c>
      <c r="B33" s="47" t="s">
        <v>45</v>
      </c>
      <c r="C33" s="31">
        <v>40</v>
      </c>
      <c r="D33" s="31">
        <v>4.8</v>
      </c>
      <c r="E33" s="31">
        <v>4</v>
      </c>
      <c r="F33" s="31">
        <v>0.3</v>
      </c>
      <c r="G33" s="31">
        <v>56.6</v>
      </c>
      <c r="H33" s="22">
        <v>19</v>
      </c>
      <c r="I33" s="22">
        <v>4.2</v>
      </c>
      <c r="J33" s="22">
        <v>67</v>
      </c>
      <c r="K33" s="22">
        <v>0.87</v>
      </c>
      <c r="L33" s="22">
        <v>0.06</v>
      </c>
      <c r="M33" s="22">
        <v>0</v>
      </c>
      <c r="N33" s="22">
        <v>0.02</v>
      </c>
      <c r="O33" s="22">
        <v>0</v>
      </c>
    </row>
    <row r="34" spans="1:15" x14ac:dyDescent="0.25">
      <c r="A34" s="26" t="s">
        <v>40</v>
      </c>
      <c r="B34" s="47" t="s">
        <v>196</v>
      </c>
      <c r="C34" s="31">
        <v>40</v>
      </c>
      <c r="D34" s="31">
        <v>3.1</v>
      </c>
      <c r="E34" s="31">
        <v>0.3</v>
      </c>
      <c r="F34" s="31">
        <v>19.7</v>
      </c>
      <c r="G34" s="31">
        <v>93.7</v>
      </c>
      <c r="H34" s="22">
        <v>8</v>
      </c>
      <c r="I34" s="22">
        <v>5.6</v>
      </c>
      <c r="J34" s="22">
        <v>26</v>
      </c>
      <c r="K34" s="22">
        <v>0.44</v>
      </c>
      <c r="L34" s="22">
        <v>0</v>
      </c>
      <c r="M34" s="22">
        <v>0.44</v>
      </c>
      <c r="N34" s="22">
        <v>0.04</v>
      </c>
      <c r="O34" s="22">
        <v>0</v>
      </c>
    </row>
    <row r="35" spans="1:15" x14ac:dyDescent="0.25">
      <c r="A35" s="26" t="s">
        <v>40</v>
      </c>
      <c r="B35" s="47" t="s">
        <v>197</v>
      </c>
      <c r="C35" s="31">
        <v>20</v>
      </c>
      <c r="D35" s="31">
        <v>1.3</v>
      </c>
      <c r="E35" s="31">
        <v>0.2</v>
      </c>
      <c r="F35" s="31">
        <v>6.7</v>
      </c>
      <c r="G35" s="31">
        <v>34.200000000000003</v>
      </c>
      <c r="H35" s="22">
        <v>6.6</v>
      </c>
      <c r="I35" s="22">
        <v>10.8</v>
      </c>
      <c r="J35" s="22">
        <v>36.6</v>
      </c>
      <c r="K35" s="22">
        <v>0.84</v>
      </c>
      <c r="L35" s="22">
        <v>0</v>
      </c>
      <c r="M35" s="22">
        <v>0</v>
      </c>
      <c r="N35" s="22">
        <v>0.04</v>
      </c>
      <c r="O35" s="22">
        <v>0</v>
      </c>
    </row>
    <row r="36" spans="1:15" ht="15.75" thickBot="1" x14ac:dyDescent="0.3">
      <c r="A36" s="31" t="s">
        <v>40</v>
      </c>
      <c r="B36" s="54" t="s">
        <v>105</v>
      </c>
      <c r="C36" s="33">
        <v>200</v>
      </c>
      <c r="D36" s="33">
        <v>0.6</v>
      </c>
      <c r="E36" s="33">
        <v>0</v>
      </c>
      <c r="F36" s="33">
        <v>33</v>
      </c>
      <c r="G36" s="33">
        <v>134.4</v>
      </c>
      <c r="H36" s="25">
        <v>10</v>
      </c>
      <c r="I36" s="25">
        <v>24</v>
      </c>
      <c r="J36" s="25">
        <v>30</v>
      </c>
      <c r="K36" s="25">
        <v>0.4</v>
      </c>
      <c r="L36" s="25">
        <v>0.1</v>
      </c>
      <c r="M36" s="25">
        <v>1.6</v>
      </c>
      <c r="N36" s="25">
        <v>0.04</v>
      </c>
      <c r="O36" s="25">
        <v>12</v>
      </c>
    </row>
    <row r="37" spans="1:15" ht="15.75" thickBot="1" x14ac:dyDescent="0.3">
      <c r="A37" s="60">
        <f>G37*100/G42</f>
        <v>19.753528125621145</v>
      </c>
      <c r="B37" s="28" t="s">
        <v>18</v>
      </c>
      <c r="C37" s="29">
        <f t="shared" ref="C37:O37" si="4">SUM(C32:C36)</f>
        <v>500</v>
      </c>
      <c r="D37" s="29">
        <f t="shared" si="4"/>
        <v>13.5</v>
      </c>
      <c r="E37" s="29">
        <f t="shared" si="4"/>
        <v>14.4</v>
      </c>
      <c r="F37" s="29">
        <f t="shared" si="4"/>
        <v>77.7</v>
      </c>
      <c r="G37" s="29">
        <f t="shared" si="4"/>
        <v>496.9</v>
      </c>
      <c r="H37" s="29">
        <f t="shared" si="4"/>
        <v>118.27</v>
      </c>
      <c r="I37" s="29">
        <f t="shared" si="4"/>
        <v>83.27000000000001</v>
      </c>
      <c r="J37" s="29">
        <f t="shared" si="4"/>
        <v>252.92999999999998</v>
      </c>
      <c r="K37" s="29">
        <f t="shared" si="4"/>
        <v>3.9099999999999997</v>
      </c>
      <c r="L37" s="29">
        <f t="shared" si="4"/>
        <v>0.56999999999999995</v>
      </c>
      <c r="M37" s="29">
        <f t="shared" si="4"/>
        <v>2.04</v>
      </c>
      <c r="N37" s="29">
        <f t="shared" si="4"/>
        <v>0.23</v>
      </c>
      <c r="O37" s="36">
        <f t="shared" si="4"/>
        <v>28.27</v>
      </c>
    </row>
    <row r="38" spans="1:15" x14ac:dyDescent="0.25">
      <c r="A38" s="53"/>
      <c r="B38" s="37" t="s">
        <v>47</v>
      </c>
      <c r="C38" s="20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x14ac:dyDescent="0.25">
      <c r="A39" s="6" t="s">
        <v>40</v>
      </c>
      <c r="B39" s="7" t="s">
        <v>99</v>
      </c>
      <c r="C39" s="38">
        <v>200</v>
      </c>
      <c r="D39" s="39">
        <v>0</v>
      </c>
      <c r="E39" s="39">
        <v>0</v>
      </c>
      <c r="F39" s="39">
        <v>19</v>
      </c>
      <c r="G39" s="39">
        <v>80</v>
      </c>
      <c r="H39" s="39">
        <v>0</v>
      </c>
      <c r="I39" s="39">
        <v>0</v>
      </c>
      <c r="J39" s="39">
        <v>0</v>
      </c>
      <c r="K39" s="39">
        <v>0</v>
      </c>
      <c r="L39" s="66">
        <v>0.12</v>
      </c>
      <c r="M39" s="66">
        <v>2.34</v>
      </c>
      <c r="N39" s="39">
        <v>0.3</v>
      </c>
      <c r="O39" s="39">
        <v>20</v>
      </c>
    </row>
    <row r="40" spans="1:15" ht="15.75" thickBot="1" x14ac:dyDescent="0.3">
      <c r="A40" s="40" t="s">
        <v>40</v>
      </c>
      <c r="B40" s="41" t="s">
        <v>89</v>
      </c>
      <c r="C40" s="42">
        <v>10</v>
      </c>
      <c r="D40" s="43">
        <v>1</v>
      </c>
      <c r="E40" s="43">
        <v>1</v>
      </c>
      <c r="F40" s="43">
        <v>6.6</v>
      </c>
      <c r="G40" s="43">
        <v>39.299999999999997</v>
      </c>
      <c r="H40" s="43">
        <v>2.6</v>
      </c>
      <c r="I40" s="43">
        <v>1.7</v>
      </c>
      <c r="J40" s="43">
        <v>4.4000000000000004</v>
      </c>
      <c r="K40" s="43">
        <v>0.13</v>
      </c>
      <c r="L40" s="67">
        <v>0.01</v>
      </c>
      <c r="M40" s="67">
        <v>0.16</v>
      </c>
      <c r="N40" s="67">
        <v>0.01</v>
      </c>
      <c r="O40" s="43">
        <v>0</v>
      </c>
    </row>
    <row r="41" spans="1:15" ht="15.75" thickBot="1" x14ac:dyDescent="0.3">
      <c r="A41" s="61">
        <f>G41*100/G42</f>
        <v>4.7425959053866018</v>
      </c>
      <c r="B41" s="44" t="s">
        <v>18</v>
      </c>
      <c r="C41" s="45">
        <f>SUM(C39:C40)</f>
        <v>210</v>
      </c>
      <c r="D41" s="45">
        <f t="shared" ref="D41:O41" si="5">SUM(D39:D40)</f>
        <v>1</v>
      </c>
      <c r="E41" s="45">
        <f t="shared" si="5"/>
        <v>1</v>
      </c>
      <c r="F41" s="45">
        <f t="shared" si="5"/>
        <v>25.6</v>
      </c>
      <c r="G41" s="45">
        <f t="shared" si="5"/>
        <v>119.3</v>
      </c>
      <c r="H41" s="45">
        <f t="shared" si="5"/>
        <v>2.6</v>
      </c>
      <c r="I41" s="45">
        <f t="shared" si="5"/>
        <v>1.7</v>
      </c>
      <c r="J41" s="45">
        <f t="shared" si="5"/>
        <v>4.4000000000000004</v>
      </c>
      <c r="K41" s="45">
        <f t="shared" si="5"/>
        <v>0.13</v>
      </c>
      <c r="L41" s="45">
        <f t="shared" si="5"/>
        <v>0.13</v>
      </c>
      <c r="M41" s="45">
        <f t="shared" si="5"/>
        <v>2.5</v>
      </c>
      <c r="N41" s="45">
        <f t="shared" si="5"/>
        <v>0.31</v>
      </c>
      <c r="O41" s="45">
        <f t="shared" si="5"/>
        <v>20</v>
      </c>
    </row>
    <row r="42" spans="1:15" ht="15.75" thickBot="1" x14ac:dyDescent="0.3">
      <c r="A42" s="56">
        <f>A11+A16+A25+A30+A37+A41</f>
        <v>99.999999999999986</v>
      </c>
      <c r="B42" s="55" t="s">
        <v>18</v>
      </c>
      <c r="C42" s="46">
        <f t="shared" ref="C42:O42" si="6">C11+C16+C25+C30+C37+C41</f>
        <v>2625</v>
      </c>
      <c r="D42" s="46">
        <f t="shared" si="6"/>
        <v>101.69999999999999</v>
      </c>
      <c r="E42" s="46">
        <f t="shared" si="6"/>
        <v>73.400000000000006</v>
      </c>
      <c r="F42" s="46">
        <f t="shared" si="6"/>
        <v>361.2</v>
      </c>
      <c r="G42" s="46">
        <f t="shared" si="6"/>
        <v>2515.5000000000005</v>
      </c>
      <c r="H42" s="46">
        <f t="shared" si="6"/>
        <v>981.52</v>
      </c>
      <c r="I42" s="46">
        <f t="shared" si="6"/>
        <v>303.62</v>
      </c>
      <c r="J42" s="46">
        <f t="shared" si="6"/>
        <v>1405.2300000000002</v>
      </c>
      <c r="K42" s="46">
        <f t="shared" si="6"/>
        <v>36.299999999999997</v>
      </c>
      <c r="L42" s="46">
        <f t="shared" si="6"/>
        <v>1.1149999999999998</v>
      </c>
      <c r="M42" s="46">
        <f t="shared" si="6"/>
        <v>5.96</v>
      </c>
      <c r="N42" s="46">
        <f t="shared" si="6"/>
        <v>1.4700000000000002</v>
      </c>
      <c r="O42" s="46">
        <f t="shared" si="6"/>
        <v>119.97000000000001</v>
      </c>
    </row>
  </sheetData>
  <mergeCells count="4">
    <mergeCell ref="A1:O1"/>
    <mergeCell ref="D2:F2"/>
    <mergeCell ref="H2:K2"/>
    <mergeCell ref="L2:O2"/>
  </mergeCells>
  <pageMargins left="0.7" right="0.7" top="0.75" bottom="0.75" header="0.3" footer="0.3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8A2F8-1C5D-4E89-A693-FE4C6E8F336F}">
  <sheetPr>
    <pageSetUpPr fitToPage="1"/>
  </sheetPr>
  <dimension ref="A1:O41"/>
  <sheetViews>
    <sheetView view="pageBreakPreview" zoomScale="85" zoomScaleNormal="85" zoomScaleSheetLayoutView="85" workbookViewId="0">
      <selection activeCell="U29" sqref="U29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129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150</v>
      </c>
      <c r="B5" s="47" t="s">
        <v>136</v>
      </c>
      <c r="C5" s="31">
        <v>200</v>
      </c>
      <c r="D5" s="31">
        <v>5.3</v>
      </c>
      <c r="E5" s="31">
        <v>5.4</v>
      </c>
      <c r="F5" s="31">
        <v>28.7</v>
      </c>
      <c r="G5" s="31">
        <v>184.5</v>
      </c>
      <c r="H5" s="22">
        <v>149</v>
      </c>
      <c r="I5" s="22">
        <v>28</v>
      </c>
      <c r="J5" s="22">
        <v>134</v>
      </c>
      <c r="K5" s="22">
        <v>0.42</v>
      </c>
      <c r="L5" s="22">
        <v>0.03</v>
      </c>
      <c r="M5" s="22">
        <v>0</v>
      </c>
      <c r="N5" s="22">
        <v>0.05</v>
      </c>
      <c r="O5" s="22">
        <v>0.61</v>
      </c>
    </row>
    <row r="6" spans="1:15" x14ac:dyDescent="0.25">
      <c r="A6" s="48" t="s">
        <v>40</v>
      </c>
      <c r="B6" s="47" t="s">
        <v>196</v>
      </c>
      <c r="C6" s="31">
        <v>45</v>
      </c>
      <c r="D6" s="31">
        <v>3.4</v>
      </c>
      <c r="E6" s="31">
        <v>0.4</v>
      </c>
      <c r="F6" s="31">
        <v>22.1</v>
      </c>
      <c r="G6" s="31">
        <v>105.4</v>
      </c>
      <c r="H6" s="22">
        <v>9</v>
      </c>
      <c r="I6" s="22">
        <v>6.3</v>
      </c>
      <c r="J6" s="22">
        <v>29.25</v>
      </c>
      <c r="K6" s="22">
        <v>0.5</v>
      </c>
      <c r="L6" s="22">
        <v>0</v>
      </c>
      <c r="M6" s="22">
        <v>0.5</v>
      </c>
      <c r="N6" s="22">
        <v>0.05</v>
      </c>
      <c r="O6" s="22">
        <v>0</v>
      </c>
    </row>
    <row r="7" spans="1:15" x14ac:dyDescent="0.25">
      <c r="A7" s="48" t="s">
        <v>173</v>
      </c>
      <c r="B7" s="47" t="s">
        <v>174</v>
      </c>
      <c r="C7" s="31">
        <v>10</v>
      </c>
      <c r="D7" s="31">
        <v>0.1</v>
      </c>
      <c r="E7" s="31">
        <v>7.2</v>
      </c>
      <c r="F7" s="31">
        <v>0.1</v>
      </c>
      <c r="G7" s="31">
        <v>66.099999999999994</v>
      </c>
      <c r="H7" s="22">
        <v>2.4</v>
      </c>
      <c r="I7" s="22">
        <v>0</v>
      </c>
      <c r="J7" s="22">
        <v>3</v>
      </c>
      <c r="K7" s="22">
        <v>0.02</v>
      </c>
      <c r="L7" s="22">
        <v>0.05</v>
      </c>
      <c r="M7" s="22">
        <v>0</v>
      </c>
      <c r="N7" s="22">
        <v>0</v>
      </c>
      <c r="O7" s="22">
        <v>0</v>
      </c>
    </row>
    <row r="8" spans="1:15" x14ac:dyDescent="0.25">
      <c r="A8" s="23" t="s">
        <v>40</v>
      </c>
      <c r="B8" s="47" t="s">
        <v>137</v>
      </c>
      <c r="C8" s="31">
        <v>100</v>
      </c>
      <c r="D8" s="31">
        <v>0.4</v>
      </c>
      <c r="E8" s="31">
        <v>0.3</v>
      </c>
      <c r="F8" s="31">
        <v>10.3</v>
      </c>
      <c r="G8" s="31">
        <v>45.5</v>
      </c>
      <c r="H8" s="22">
        <v>9</v>
      </c>
      <c r="I8" s="22">
        <v>7</v>
      </c>
      <c r="J8" s="22">
        <v>12</v>
      </c>
      <c r="K8" s="22">
        <v>0.2</v>
      </c>
      <c r="L8" s="22">
        <v>0</v>
      </c>
      <c r="M8" s="22">
        <v>0.1</v>
      </c>
      <c r="N8" s="22">
        <v>0</v>
      </c>
      <c r="O8" s="22">
        <v>4.3</v>
      </c>
    </row>
    <row r="9" spans="1:15" ht="15.75" thickBot="1" x14ac:dyDescent="0.3">
      <c r="A9" s="48" t="s">
        <v>146</v>
      </c>
      <c r="B9" s="50" t="s">
        <v>32</v>
      </c>
      <c r="C9" s="33">
        <v>200</v>
      </c>
      <c r="D9" s="33">
        <v>4.5999999999999996</v>
      </c>
      <c r="E9" s="33">
        <v>3.6</v>
      </c>
      <c r="F9" s="33">
        <v>12.6</v>
      </c>
      <c r="G9" s="33">
        <v>100.4</v>
      </c>
      <c r="H9" s="25">
        <v>143</v>
      </c>
      <c r="I9" s="25">
        <v>34</v>
      </c>
      <c r="J9" s="25">
        <v>130</v>
      </c>
      <c r="K9" s="25">
        <v>1.0900000000000001</v>
      </c>
      <c r="L9" s="25">
        <v>0.02</v>
      </c>
      <c r="M9" s="25">
        <v>0</v>
      </c>
      <c r="N9" s="25">
        <v>0.04</v>
      </c>
      <c r="O9" s="25">
        <v>0.68</v>
      </c>
    </row>
    <row r="10" spans="1:15" ht="15.75" thickBot="1" x14ac:dyDescent="0.3">
      <c r="A10" s="57">
        <f>G10*100/G41</f>
        <v>20.063159577870163</v>
      </c>
      <c r="B10" s="8" t="s">
        <v>18</v>
      </c>
      <c r="C10" s="18">
        <f t="shared" ref="C10:O10" si="0">SUM(C5:C9)</f>
        <v>555</v>
      </c>
      <c r="D10" s="18">
        <f t="shared" si="0"/>
        <v>13.799999999999999</v>
      </c>
      <c r="E10" s="18">
        <f t="shared" si="0"/>
        <v>16.900000000000002</v>
      </c>
      <c r="F10" s="18">
        <f t="shared" si="0"/>
        <v>73.8</v>
      </c>
      <c r="G10" s="18">
        <f t="shared" si="0"/>
        <v>501.9</v>
      </c>
      <c r="H10" s="18">
        <f t="shared" si="0"/>
        <v>312.39999999999998</v>
      </c>
      <c r="I10" s="18">
        <f t="shared" si="0"/>
        <v>75.3</v>
      </c>
      <c r="J10" s="18">
        <f t="shared" si="0"/>
        <v>308.25</v>
      </c>
      <c r="K10" s="18">
        <f t="shared" si="0"/>
        <v>2.23</v>
      </c>
      <c r="L10" s="18">
        <f t="shared" si="0"/>
        <v>0.1</v>
      </c>
      <c r="M10" s="18">
        <f t="shared" si="0"/>
        <v>0.6</v>
      </c>
      <c r="N10" s="18">
        <f t="shared" si="0"/>
        <v>0.14000000000000001</v>
      </c>
      <c r="O10" s="18">
        <f t="shared" si="0"/>
        <v>5.59</v>
      </c>
    </row>
    <row r="11" spans="1:15" x14ac:dyDescent="0.25">
      <c r="A11" s="51"/>
      <c r="B11" s="10" t="s">
        <v>20</v>
      </c>
      <c r="C11" s="11"/>
      <c r="D11" s="12"/>
      <c r="E11" s="12"/>
      <c r="F11" s="12"/>
      <c r="G11" s="12"/>
      <c r="H11" s="51"/>
      <c r="I11" s="12"/>
      <c r="J11" s="12"/>
      <c r="K11" s="12"/>
      <c r="L11" s="12"/>
      <c r="M11" s="12"/>
      <c r="N11" s="12"/>
      <c r="O11" s="12"/>
    </row>
    <row r="12" spans="1:15" x14ac:dyDescent="0.25">
      <c r="A12" s="1" t="s">
        <v>145</v>
      </c>
      <c r="B12" s="5" t="s">
        <v>48</v>
      </c>
      <c r="C12" s="2">
        <v>15</v>
      </c>
      <c r="D12" s="3">
        <v>3.5</v>
      </c>
      <c r="E12" s="3">
        <v>4.4000000000000004</v>
      </c>
      <c r="F12" s="3">
        <v>0</v>
      </c>
      <c r="G12" s="3">
        <v>53.8</v>
      </c>
      <c r="H12" s="3">
        <v>132</v>
      </c>
      <c r="I12" s="3">
        <v>5.3</v>
      </c>
      <c r="J12" s="3">
        <v>75</v>
      </c>
      <c r="K12" s="65">
        <v>0.15</v>
      </c>
      <c r="L12" s="3">
        <v>0.04</v>
      </c>
      <c r="M12" s="3">
        <v>0</v>
      </c>
      <c r="N12" s="65">
        <v>0.01</v>
      </c>
      <c r="O12" s="65">
        <v>0.11</v>
      </c>
    </row>
    <row r="13" spans="1:15" x14ac:dyDescent="0.25">
      <c r="A13" s="1" t="s">
        <v>40</v>
      </c>
      <c r="B13" s="5" t="s">
        <v>197</v>
      </c>
      <c r="C13" s="2">
        <v>30</v>
      </c>
      <c r="D13" s="3">
        <v>2</v>
      </c>
      <c r="E13" s="3">
        <v>0.4</v>
      </c>
      <c r="F13" s="3">
        <v>10</v>
      </c>
      <c r="G13" s="3">
        <v>51.2</v>
      </c>
      <c r="H13" s="22">
        <v>9.9</v>
      </c>
      <c r="I13" s="22">
        <v>16.2</v>
      </c>
      <c r="J13" s="22">
        <v>54.9</v>
      </c>
      <c r="K13" s="22">
        <v>1.3</v>
      </c>
      <c r="L13" s="22">
        <v>0</v>
      </c>
      <c r="M13" s="22">
        <v>0</v>
      </c>
      <c r="N13" s="22">
        <v>0.1</v>
      </c>
      <c r="O13" s="22">
        <v>0</v>
      </c>
    </row>
    <row r="14" spans="1:15" ht="15.75" thickBot="1" x14ac:dyDescent="0.3">
      <c r="A14" s="1" t="s">
        <v>213</v>
      </c>
      <c r="B14" s="5" t="s">
        <v>214</v>
      </c>
      <c r="C14" s="2">
        <v>200</v>
      </c>
      <c r="D14" s="3">
        <v>0.3</v>
      </c>
      <c r="E14" s="3">
        <v>0</v>
      </c>
      <c r="F14" s="3">
        <v>6.9</v>
      </c>
      <c r="G14" s="3">
        <v>28.8</v>
      </c>
      <c r="H14" s="3">
        <v>6</v>
      </c>
      <c r="I14" s="3">
        <v>5.4</v>
      </c>
      <c r="J14" s="3">
        <v>8.3000000000000007</v>
      </c>
      <c r="K14" s="65">
        <v>0.79</v>
      </c>
      <c r="L14" s="3">
        <v>0</v>
      </c>
      <c r="M14" s="3">
        <v>0</v>
      </c>
      <c r="N14" s="3">
        <v>0</v>
      </c>
      <c r="O14" s="65">
        <v>0.76</v>
      </c>
    </row>
    <row r="15" spans="1:15" ht="15.75" thickBot="1" x14ac:dyDescent="0.3">
      <c r="A15" s="58">
        <f>G15*100/G41</f>
        <v>5.348576910777104</v>
      </c>
      <c r="B15" s="9" t="s">
        <v>18</v>
      </c>
      <c r="C15" s="19">
        <f>SUM(C12:C14)</f>
        <v>245</v>
      </c>
      <c r="D15" s="19">
        <f t="shared" ref="D15:O15" si="1">SUM(D12:D14)</f>
        <v>5.8</v>
      </c>
      <c r="E15" s="19">
        <f t="shared" si="1"/>
        <v>4.8000000000000007</v>
      </c>
      <c r="F15" s="68">
        <f>SUM(F12:F14)</f>
        <v>16.899999999999999</v>
      </c>
      <c r="G15" s="19">
        <f t="shared" si="1"/>
        <v>133.80000000000001</v>
      </c>
      <c r="H15" s="19">
        <f t="shared" si="1"/>
        <v>147.9</v>
      </c>
      <c r="I15" s="19">
        <f t="shared" si="1"/>
        <v>26.9</v>
      </c>
      <c r="J15" s="19">
        <f t="shared" si="1"/>
        <v>138.20000000000002</v>
      </c>
      <c r="K15" s="19">
        <f t="shared" si="1"/>
        <v>2.2400000000000002</v>
      </c>
      <c r="L15" s="19">
        <f t="shared" si="1"/>
        <v>0.04</v>
      </c>
      <c r="M15" s="19">
        <f t="shared" si="1"/>
        <v>0</v>
      </c>
      <c r="N15" s="19">
        <f t="shared" si="1"/>
        <v>0.11</v>
      </c>
      <c r="O15" s="19">
        <f t="shared" si="1"/>
        <v>0.87</v>
      </c>
    </row>
    <row r="16" spans="1:15" x14ac:dyDescent="0.25">
      <c r="A16" s="51"/>
      <c r="B16" s="15" t="s">
        <v>21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.45" customHeight="1" x14ac:dyDescent="0.25">
      <c r="A17" s="31" t="s">
        <v>87</v>
      </c>
      <c r="B17" s="35" t="s">
        <v>86</v>
      </c>
      <c r="C17" s="31">
        <v>100</v>
      </c>
      <c r="D17" s="31">
        <v>1.3</v>
      </c>
      <c r="E17" s="31">
        <v>5.4</v>
      </c>
      <c r="F17" s="31">
        <v>18</v>
      </c>
      <c r="G17" s="31">
        <v>126.6</v>
      </c>
      <c r="H17" s="22">
        <v>40.119999999999997</v>
      </c>
      <c r="I17" s="22">
        <v>21.12</v>
      </c>
      <c r="J17" s="22">
        <v>39.119999999999997</v>
      </c>
      <c r="K17" s="22">
        <v>1.45</v>
      </c>
      <c r="L17" s="22">
        <v>0.04</v>
      </c>
      <c r="M17" s="22">
        <v>0</v>
      </c>
      <c r="N17" s="22">
        <v>0.02</v>
      </c>
      <c r="O17" s="22">
        <v>3</v>
      </c>
    </row>
    <row r="18" spans="1:15" x14ac:dyDescent="0.25">
      <c r="A18" s="31" t="s">
        <v>44</v>
      </c>
      <c r="B18" s="35" t="s">
        <v>39</v>
      </c>
      <c r="C18" s="31">
        <v>250</v>
      </c>
      <c r="D18" s="31">
        <v>5.8</v>
      </c>
      <c r="E18" s="31">
        <v>7</v>
      </c>
      <c r="F18" s="31">
        <v>7.1</v>
      </c>
      <c r="G18" s="31">
        <v>115.3</v>
      </c>
      <c r="H18" s="22">
        <v>46.75</v>
      </c>
      <c r="I18" s="22">
        <v>16.5</v>
      </c>
      <c r="J18" s="22">
        <v>38.75</v>
      </c>
      <c r="K18" s="22">
        <v>0.6</v>
      </c>
      <c r="L18" s="22">
        <v>0.13</v>
      </c>
      <c r="M18" s="22">
        <v>0</v>
      </c>
      <c r="N18" s="22">
        <v>0.03</v>
      </c>
      <c r="O18" s="22">
        <v>13.45</v>
      </c>
    </row>
    <row r="19" spans="1:15" x14ac:dyDescent="0.25">
      <c r="A19" s="31" t="s">
        <v>76</v>
      </c>
      <c r="B19" s="49" t="s">
        <v>73</v>
      </c>
      <c r="C19" s="32">
        <v>150</v>
      </c>
      <c r="D19" s="32">
        <v>3.2</v>
      </c>
      <c r="E19" s="32">
        <v>5.2</v>
      </c>
      <c r="F19" s="32">
        <v>19.8</v>
      </c>
      <c r="G19" s="32">
        <v>139.4</v>
      </c>
      <c r="H19" s="24">
        <v>39</v>
      </c>
      <c r="I19" s="24">
        <v>28</v>
      </c>
      <c r="J19" s="24">
        <v>84</v>
      </c>
      <c r="K19" s="24">
        <v>1.03</v>
      </c>
      <c r="L19" s="24">
        <v>0.02</v>
      </c>
      <c r="M19" s="24">
        <v>0</v>
      </c>
      <c r="N19" s="24">
        <v>0.12</v>
      </c>
      <c r="O19" s="24">
        <v>10.199999999999999</v>
      </c>
    </row>
    <row r="20" spans="1:15" x14ac:dyDescent="0.25">
      <c r="A20" s="31" t="s">
        <v>77</v>
      </c>
      <c r="B20" s="49" t="s">
        <v>74</v>
      </c>
      <c r="C20" s="32">
        <v>120</v>
      </c>
      <c r="D20" s="32">
        <v>21.1</v>
      </c>
      <c r="E20" s="32">
        <v>7.9</v>
      </c>
      <c r="F20" s="32">
        <v>10.3</v>
      </c>
      <c r="G20" s="32">
        <v>196.3</v>
      </c>
      <c r="H20" s="24">
        <v>26.4</v>
      </c>
      <c r="I20" s="24">
        <v>28.8</v>
      </c>
      <c r="J20" s="24">
        <v>193.2</v>
      </c>
      <c r="K20" s="24">
        <v>0.89</v>
      </c>
      <c r="L20" s="24">
        <v>0.04</v>
      </c>
      <c r="M20" s="24">
        <v>0</v>
      </c>
      <c r="N20" s="24">
        <v>0.17</v>
      </c>
      <c r="O20" s="24">
        <v>0.35</v>
      </c>
    </row>
    <row r="21" spans="1:15" x14ac:dyDescent="0.25">
      <c r="A21" s="31" t="s">
        <v>41</v>
      </c>
      <c r="B21" s="47" t="s">
        <v>36</v>
      </c>
      <c r="C21" s="31">
        <v>200</v>
      </c>
      <c r="D21" s="31">
        <v>0.5</v>
      </c>
      <c r="E21" s="31">
        <v>0</v>
      </c>
      <c r="F21" s="31">
        <v>19.8</v>
      </c>
      <c r="G21" s="31">
        <v>81</v>
      </c>
      <c r="H21" s="22">
        <v>50</v>
      </c>
      <c r="I21" s="22">
        <v>2.1</v>
      </c>
      <c r="J21" s="22">
        <v>4.3</v>
      </c>
      <c r="K21" s="22">
        <v>0.09</v>
      </c>
      <c r="L21" s="22">
        <v>0.02</v>
      </c>
      <c r="M21" s="22">
        <v>0</v>
      </c>
      <c r="N21" s="22">
        <v>0</v>
      </c>
      <c r="O21" s="22">
        <v>0.02</v>
      </c>
    </row>
    <row r="22" spans="1:15" x14ac:dyDescent="0.25">
      <c r="A22" s="26" t="s">
        <v>40</v>
      </c>
      <c r="B22" s="47" t="s">
        <v>196</v>
      </c>
      <c r="C22" s="31">
        <v>75</v>
      </c>
      <c r="D22" s="31">
        <v>5.7</v>
      </c>
      <c r="E22" s="31">
        <v>0.6</v>
      </c>
      <c r="F22" s="31">
        <v>36.9</v>
      </c>
      <c r="G22" s="31">
        <v>175.8</v>
      </c>
      <c r="H22" s="22">
        <v>15</v>
      </c>
      <c r="I22" s="22">
        <v>10.5</v>
      </c>
      <c r="J22" s="22">
        <v>48.75</v>
      </c>
      <c r="K22" s="22">
        <v>0.83</v>
      </c>
      <c r="L22" s="22">
        <v>0</v>
      </c>
      <c r="M22" s="22">
        <v>0.82</v>
      </c>
      <c r="N22" s="22">
        <v>0.08</v>
      </c>
      <c r="O22" s="22">
        <v>0</v>
      </c>
    </row>
    <row r="23" spans="1:15" ht="15.75" thickBot="1" x14ac:dyDescent="0.3">
      <c r="A23" s="26" t="s">
        <v>40</v>
      </c>
      <c r="B23" s="50" t="s">
        <v>197</v>
      </c>
      <c r="C23" s="33">
        <v>20</v>
      </c>
      <c r="D23" s="33">
        <v>1.3</v>
      </c>
      <c r="E23" s="33">
        <v>0.2</v>
      </c>
      <c r="F23" s="33">
        <v>6.7</v>
      </c>
      <c r="G23" s="33">
        <v>34.200000000000003</v>
      </c>
      <c r="H23" s="22">
        <v>6.6</v>
      </c>
      <c r="I23" s="22">
        <v>10.8</v>
      </c>
      <c r="J23" s="22">
        <v>36.6</v>
      </c>
      <c r="K23" s="22">
        <v>0.84</v>
      </c>
      <c r="L23" s="22">
        <v>0</v>
      </c>
      <c r="M23" s="22">
        <v>0</v>
      </c>
      <c r="N23" s="22">
        <v>0.04</v>
      </c>
      <c r="O23" s="22">
        <v>0</v>
      </c>
    </row>
    <row r="24" spans="1:15" ht="15.75" thickBot="1" x14ac:dyDescent="0.3">
      <c r="A24" s="59">
        <f>G24*100/G41</f>
        <v>34.721778062040286</v>
      </c>
      <c r="B24" s="28" t="s">
        <v>18</v>
      </c>
      <c r="C24" s="29">
        <f>SUM(C17:C23)</f>
        <v>915</v>
      </c>
      <c r="D24" s="29">
        <f t="shared" ref="D24:O24" si="2">SUM(D17:D23)</f>
        <v>38.9</v>
      </c>
      <c r="E24" s="29">
        <f t="shared" si="2"/>
        <v>26.3</v>
      </c>
      <c r="F24" s="29">
        <f t="shared" si="2"/>
        <v>118.60000000000001</v>
      </c>
      <c r="G24" s="29">
        <f t="shared" si="2"/>
        <v>868.59999999999991</v>
      </c>
      <c r="H24" s="29">
        <f t="shared" si="2"/>
        <v>223.87</v>
      </c>
      <c r="I24" s="29">
        <f t="shared" si="2"/>
        <v>117.82</v>
      </c>
      <c r="J24" s="29">
        <f t="shared" si="2"/>
        <v>444.72</v>
      </c>
      <c r="K24" s="29">
        <f t="shared" si="2"/>
        <v>5.73</v>
      </c>
      <c r="L24" s="29">
        <f t="shared" si="2"/>
        <v>0.25</v>
      </c>
      <c r="M24" s="29">
        <f t="shared" si="2"/>
        <v>0.82</v>
      </c>
      <c r="N24" s="29">
        <f t="shared" si="2"/>
        <v>0.45999999999999996</v>
      </c>
      <c r="O24" s="29">
        <f t="shared" si="2"/>
        <v>27.02</v>
      </c>
    </row>
    <row r="25" spans="1:15" x14ac:dyDescent="0.25">
      <c r="A25" s="51"/>
      <c r="B25" s="10" t="s">
        <v>22</v>
      </c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26" t="s">
        <v>40</v>
      </c>
      <c r="B26" s="47" t="s">
        <v>138</v>
      </c>
      <c r="C26" s="31">
        <v>100</v>
      </c>
      <c r="D26" s="31">
        <v>0.9</v>
      </c>
      <c r="E26" s="31">
        <v>0.1</v>
      </c>
      <c r="F26" s="31">
        <v>7.6</v>
      </c>
      <c r="G26" s="31">
        <v>35</v>
      </c>
      <c r="H26" s="22">
        <v>37</v>
      </c>
      <c r="I26" s="22">
        <v>12</v>
      </c>
      <c r="J26" s="22">
        <v>20</v>
      </c>
      <c r="K26" s="22">
        <v>0.2</v>
      </c>
      <c r="L26" s="22">
        <v>0.03</v>
      </c>
      <c r="M26" s="22">
        <v>0.2</v>
      </c>
      <c r="N26" s="22">
        <v>0.1</v>
      </c>
      <c r="O26" s="22">
        <v>26.7</v>
      </c>
    </row>
    <row r="27" spans="1:15" x14ac:dyDescent="0.25">
      <c r="A27" s="26" t="s">
        <v>40</v>
      </c>
      <c r="B27" s="47" t="s">
        <v>139</v>
      </c>
      <c r="C27" s="31">
        <v>200</v>
      </c>
      <c r="D27" s="31">
        <v>0</v>
      </c>
      <c r="E27" s="31">
        <v>0</v>
      </c>
      <c r="F27" s="31">
        <v>22.8</v>
      </c>
      <c r="G27" s="31">
        <v>90.3</v>
      </c>
      <c r="H27" s="22">
        <v>0</v>
      </c>
      <c r="I27" s="22">
        <v>0</v>
      </c>
      <c r="J27" s="22">
        <v>0</v>
      </c>
      <c r="K27" s="22">
        <v>0</v>
      </c>
      <c r="L27" s="22">
        <v>0.12</v>
      </c>
      <c r="M27" s="22">
        <v>2.35</v>
      </c>
      <c r="N27" s="22">
        <v>0.3</v>
      </c>
      <c r="O27" s="22">
        <v>20.100000000000001</v>
      </c>
    </row>
    <row r="28" spans="1:15" ht="15.75" thickBot="1" x14ac:dyDescent="0.3">
      <c r="A28" s="26" t="s">
        <v>40</v>
      </c>
      <c r="B28" s="50" t="s">
        <v>123</v>
      </c>
      <c r="C28" s="33">
        <v>60</v>
      </c>
      <c r="D28" s="33">
        <v>3.3</v>
      </c>
      <c r="E28" s="33">
        <v>11.9</v>
      </c>
      <c r="F28" s="33">
        <v>34.700000000000003</v>
      </c>
      <c r="G28" s="33">
        <v>243</v>
      </c>
      <c r="H28" s="25">
        <v>18</v>
      </c>
      <c r="I28" s="25">
        <v>7.68</v>
      </c>
      <c r="J28" s="25">
        <v>44.4</v>
      </c>
      <c r="K28" s="25">
        <v>0.72</v>
      </c>
      <c r="L28" s="25">
        <v>50.76</v>
      </c>
      <c r="M28" s="25">
        <v>0</v>
      </c>
      <c r="N28" s="25">
        <v>0.04</v>
      </c>
      <c r="O28" s="25">
        <v>0</v>
      </c>
    </row>
    <row r="29" spans="1:15" ht="15.75" thickBot="1" x14ac:dyDescent="0.3">
      <c r="A29" s="58">
        <f>G29*100/G41</f>
        <v>14.722577550367765</v>
      </c>
      <c r="B29" s="9" t="s">
        <v>18</v>
      </c>
      <c r="C29" s="19">
        <f t="shared" ref="C29:O29" si="3">SUM(C26:C28)</f>
        <v>360</v>
      </c>
      <c r="D29" s="19">
        <f t="shared" si="3"/>
        <v>4.2</v>
      </c>
      <c r="E29" s="19">
        <f t="shared" si="3"/>
        <v>12</v>
      </c>
      <c r="F29" s="19">
        <f t="shared" si="3"/>
        <v>65.099999999999994</v>
      </c>
      <c r="G29" s="19">
        <f t="shared" si="3"/>
        <v>368.3</v>
      </c>
      <c r="H29" s="19">
        <f t="shared" si="3"/>
        <v>55</v>
      </c>
      <c r="I29" s="19">
        <f t="shared" si="3"/>
        <v>19.68</v>
      </c>
      <c r="J29" s="19">
        <f t="shared" si="3"/>
        <v>64.400000000000006</v>
      </c>
      <c r="K29" s="19">
        <f t="shared" si="3"/>
        <v>0.91999999999999993</v>
      </c>
      <c r="L29" s="19">
        <f t="shared" si="3"/>
        <v>50.91</v>
      </c>
      <c r="M29" s="19">
        <f t="shared" si="3"/>
        <v>2.5500000000000003</v>
      </c>
      <c r="N29" s="19">
        <f t="shared" si="3"/>
        <v>0.44</v>
      </c>
      <c r="O29" s="19">
        <f t="shared" si="3"/>
        <v>46.8</v>
      </c>
    </row>
    <row r="30" spans="1:15" x14ac:dyDescent="0.25">
      <c r="A30" s="52"/>
      <c r="B30" s="15" t="s">
        <v>23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 x14ac:dyDescent="0.25">
      <c r="A31" s="31" t="s">
        <v>208</v>
      </c>
      <c r="B31" s="35" t="s">
        <v>207</v>
      </c>
      <c r="C31" s="31">
        <v>100</v>
      </c>
      <c r="D31" s="31">
        <v>1.5</v>
      </c>
      <c r="E31" s="31">
        <v>6</v>
      </c>
      <c r="F31" s="31">
        <v>7.3</v>
      </c>
      <c r="G31" s="31">
        <v>89</v>
      </c>
      <c r="H31" s="22">
        <v>17.05</v>
      </c>
      <c r="I31" s="22">
        <v>18.46</v>
      </c>
      <c r="J31" s="22">
        <v>44</v>
      </c>
      <c r="K31" s="22">
        <v>0.56000000000000005</v>
      </c>
      <c r="L31" s="22">
        <v>0</v>
      </c>
      <c r="M31" s="22">
        <v>0.17</v>
      </c>
      <c r="N31" s="22">
        <v>0.06</v>
      </c>
      <c r="O31" s="22">
        <v>4.26</v>
      </c>
    </row>
    <row r="32" spans="1:15" x14ac:dyDescent="0.25">
      <c r="A32" s="31" t="s">
        <v>167</v>
      </c>
      <c r="B32" s="47" t="s">
        <v>83</v>
      </c>
      <c r="C32" s="31">
        <v>200</v>
      </c>
      <c r="D32" s="31">
        <v>5</v>
      </c>
      <c r="E32" s="31">
        <v>5.8</v>
      </c>
      <c r="F32" s="31">
        <v>24.1</v>
      </c>
      <c r="G32" s="31">
        <v>168.9</v>
      </c>
      <c r="H32" s="22">
        <v>116</v>
      </c>
      <c r="I32" s="22">
        <v>27</v>
      </c>
      <c r="J32" s="22">
        <v>124</v>
      </c>
      <c r="K32" s="22">
        <v>0.53</v>
      </c>
      <c r="L32" s="22">
        <v>0.03</v>
      </c>
      <c r="M32" s="22">
        <v>0</v>
      </c>
      <c r="N32" s="22">
        <v>7.0000000000000007E-2</v>
      </c>
      <c r="O32" s="22">
        <v>0.53</v>
      </c>
    </row>
    <row r="33" spans="1:15" x14ac:dyDescent="0.25">
      <c r="A33" s="26" t="s">
        <v>40</v>
      </c>
      <c r="B33" s="47" t="s">
        <v>196</v>
      </c>
      <c r="C33" s="31">
        <v>25</v>
      </c>
      <c r="D33" s="31">
        <v>1.9</v>
      </c>
      <c r="E33" s="31">
        <v>0.25</v>
      </c>
      <c r="F33" s="31">
        <v>12.3</v>
      </c>
      <c r="G33" s="31">
        <v>58.6</v>
      </c>
      <c r="H33" s="22">
        <v>5</v>
      </c>
      <c r="I33" s="22">
        <v>3.5</v>
      </c>
      <c r="J33" s="22">
        <v>16.3</v>
      </c>
      <c r="K33" s="22">
        <v>0.28000000000000003</v>
      </c>
      <c r="L33" s="22">
        <v>0</v>
      </c>
      <c r="M33" s="22">
        <v>0.28000000000000003</v>
      </c>
      <c r="N33" s="22">
        <v>0.02</v>
      </c>
      <c r="O33" s="22">
        <v>0</v>
      </c>
    </row>
    <row r="34" spans="1:15" x14ac:dyDescent="0.25">
      <c r="A34" s="26" t="s">
        <v>40</v>
      </c>
      <c r="B34" s="47" t="s">
        <v>197</v>
      </c>
      <c r="C34" s="31">
        <v>30</v>
      </c>
      <c r="D34" s="31">
        <v>2</v>
      </c>
      <c r="E34" s="31">
        <v>0.4</v>
      </c>
      <c r="F34" s="31">
        <v>10</v>
      </c>
      <c r="G34" s="31">
        <v>51.2</v>
      </c>
      <c r="H34" s="22">
        <v>9.9</v>
      </c>
      <c r="I34" s="22">
        <v>16.2</v>
      </c>
      <c r="J34" s="22">
        <v>54.9</v>
      </c>
      <c r="K34" s="22">
        <v>1.3</v>
      </c>
      <c r="L34" s="22">
        <v>0</v>
      </c>
      <c r="M34" s="22">
        <v>0</v>
      </c>
      <c r="N34" s="22">
        <v>0.1</v>
      </c>
      <c r="O34" s="22">
        <v>0</v>
      </c>
    </row>
    <row r="35" spans="1:15" ht="15.75" thickBot="1" x14ac:dyDescent="0.3">
      <c r="A35" s="31" t="s">
        <v>40</v>
      </c>
      <c r="B35" s="54" t="s">
        <v>140</v>
      </c>
      <c r="C35" s="33">
        <v>200</v>
      </c>
      <c r="D35" s="33">
        <v>0.6</v>
      </c>
      <c r="E35" s="33">
        <v>0.2</v>
      </c>
      <c r="F35" s="33">
        <v>30.4</v>
      </c>
      <c r="G35" s="33">
        <v>125.8</v>
      </c>
      <c r="H35" s="25">
        <v>20</v>
      </c>
      <c r="I35" s="25">
        <v>14</v>
      </c>
      <c r="J35" s="25">
        <v>36</v>
      </c>
      <c r="K35" s="25">
        <v>0.6</v>
      </c>
      <c r="L35" s="25">
        <v>0.05</v>
      </c>
      <c r="M35" s="25">
        <v>0.8</v>
      </c>
      <c r="N35" s="25">
        <v>0.02</v>
      </c>
      <c r="O35" s="25">
        <v>8</v>
      </c>
    </row>
    <row r="36" spans="1:15" ht="15.75" thickBot="1" x14ac:dyDescent="0.3">
      <c r="A36" s="60">
        <f>G36*100/G41</f>
        <v>19.727374480332589</v>
      </c>
      <c r="B36" s="28" t="s">
        <v>18</v>
      </c>
      <c r="C36" s="29">
        <f t="shared" ref="C36:O36" si="4">SUM(C31:C35)</f>
        <v>555</v>
      </c>
      <c r="D36" s="29">
        <f t="shared" si="4"/>
        <v>11</v>
      </c>
      <c r="E36" s="29">
        <f t="shared" si="4"/>
        <v>12.65</v>
      </c>
      <c r="F36" s="29">
        <f t="shared" si="4"/>
        <v>84.1</v>
      </c>
      <c r="G36" s="29">
        <f t="shared" si="4"/>
        <v>493.5</v>
      </c>
      <c r="H36" s="29">
        <f t="shared" si="4"/>
        <v>167.95000000000002</v>
      </c>
      <c r="I36" s="29">
        <f t="shared" si="4"/>
        <v>79.16</v>
      </c>
      <c r="J36" s="29">
        <f t="shared" si="4"/>
        <v>275.20000000000005</v>
      </c>
      <c r="K36" s="29">
        <f t="shared" si="4"/>
        <v>3.27</v>
      </c>
      <c r="L36" s="29">
        <f t="shared" si="4"/>
        <v>0.08</v>
      </c>
      <c r="M36" s="29">
        <f t="shared" si="4"/>
        <v>1.25</v>
      </c>
      <c r="N36" s="29">
        <f t="shared" si="4"/>
        <v>0.27</v>
      </c>
      <c r="O36" s="36">
        <f t="shared" si="4"/>
        <v>12.79</v>
      </c>
    </row>
    <row r="37" spans="1:15" x14ac:dyDescent="0.25">
      <c r="A37" s="53"/>
      <c r="B37" s="37" t="s">
        <v>47</v>
      </c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6" t="s">
        <v>40</v>
      </c>
      <c r="B38" s="7" t="s">
        <v>27</v>
      </c>
      <c r="C38" s="38">
        <v>190</v>
      </c>
      <c r="D38" s="39">
        <v>5.3</v>
      </c>
      <c r="E38" s="39">
        <v>6.1</v>
      </c>
      <c r="F38" s="39">
        <v>7.6</v>
      </c>
      <c r="G38" s="39">
        <v>104.5</v>
      </c>
      <c r="H38" s="39">
        <v>228</v>
      </c>
      <c r="I38" s="66">
        <v>26.6</v>
      </c>
      <c r="J38" s="39">
        <v>180.5</v>
      </c>
      <c r="K38" s="39">
        <v>0.19</v>
      </c>
      <c r="L38" s="39">
        <v>0.04</v>
      </c>
      <c r="M38" s="66">
        <v>0.13</v>
      </c>
      <c r="N38" s="66">
        <v>0.06</v>
      </c>
      <c r="O38" s="39">
        <v>1.33</v>
      </c>
    </row>
    <row r="39" spans="1:15" ht="15.75" thickBot="1" x14ac:dyDescent="0.3">
      <c r="A39" s="40" t="s">
        <v>40</v>
      </c>
      <c r="B39" s="41" t="s">
        <v>106</v>
      </c>
      <c r="C39" s="42">
        <v>10</v>
      </c>
      <c r="D39" s="43">
        <v>1</v>
      </c>
      <c r="E39" s="43">
        <v>0.1</v>
      </c>
      <c r="F39" s="43">
        <v>6.4</v>
      </c>
      <c r="G39" s="43">
        <v>31</v>
      </c>
      <c r="H39" s="43">
        <v>28</v>
      </c>
      <c r="I39" s="43">
        <v>44</v>
      </c>
      <c r="J39" s="43">
        <v>114</v>
      </c>
      <c r="K39" s="43">
        <v>2.6</v>
      </c>
      <c r="L39" s="43">
        <v>0</v>
      </c>
      <c r="M39" s="43">
        <v>1.7</v>
      </c>
      <c r="N39" s="43">
        <v>0.22</v>
      </c>
      <c r="O39" s="43">
        <v>0</v>
      </c>
    </row>
    <row r="40" spans="1:15" ht="15.75" thickBot="1" x14ac:dyDescent="0.3">
      <c r="A40" s="61">
        <f>G40*100/G41</f>
        <v>5.4165334186120884</v>
      </c>
      <c r="B40" s="44" t="s">
        <v>18</v>
      </c>
      <c r="C40" s="45">
        <f>SUM(C38:C39)</f>
        <v>200</v>
      </c>
      <c r="D40" s="45">
        <f t="shared" ref="D40:O40" si="5">SUM(D38:D39)</f>
        <v>6.3</v>
      </c>
      <c r="E40" s="45">
        <f t="shared" si="5"/>
        <v>6.1999999999999993</v>
      </c>
      <c r="F40" s="45">
        <f t="shared" si="5"/>
        <v>14</v>
      </c>
      <c r="G40" s="45">
        <f t="shared" si="5"/>
        <v>135.5</v>
      </c>
      <c r="H40" s="45">
        <f t="shared" si="5"/>
        <v>256</v>
      </c>
      <c r="I40" s="45">
        <f t="shared" si="5"/>
        <v>70.599999999999994</v>
      </c>
      <c r="J40" s="45">
        <f t="shared" si="5"/>
        <v>294.5</v>
      </c>
      <c r="K40" s="45">
        <f t="shared" si="5"/>
        <v>2.79</v>
      </c>
      <c r="L40" s="45">
        <f t="shared" si="5"/>
        <v>0.04</v>
      </c>
      <c r="M40" s="45">
        <f t="shared" si="5"/>
        <v>1.83</v>
      </c>
      <c r="N40" s="45">
        <f t="shared" si="5"/>
        <v>0.28000000000000003</v>
      </c>
      <c r="O40" s="45">
        <f t="shared" si="5"/>
        <v>1.33</v>
      </c>
    </row>
    <row r="41" spans="1:15" ht="15.75" thickBot="1" x14ac:dyDescent="0.3">
      <c r="A41" s="56">
        <f>A10+A15+A24+A29+A36+A40</f>
        <v>99.999999999999986</v>
      </c>
      <c r="B41" s="55" t="s">
        <v>18</v>
      </c>
      <c r="C41" s="46">
        <f t="shared" ref="C41:O41" si="6">C10+C15+C24+C29+C36+C40</f>
        <v>2830</v>
      </c>
      <c r="D41" s="46">
        <f t="shared" si="6"/>
        <v>80</v>
      </c>
      <c r="E41" s="46">
        <f t="shared" si="6"/>
        <v>78.850000000000009</v>
      </c>
      <c r="F41" s="46">
        <f t="shared" si="6"/>
        <v>372.5</v>
      </c>
      <c r="G41" s="46">
        <f t="shared" si="6"/>
        <v>2501.6</v>
      </c>
      <c r="H41" s="46">
        <f t="shared" si="6"/>
        <v>1163.1199999999999</v>
      </c>
      <c r="I41" s="46">
        <f t="shared" si="6"/>
        <v>389.46000000000004</v>
      </c>
      <c r="J41" s="46">
        <f t="shared" si="6"/>
        <v>1525.27</v>
      </c>
      <c r="K41" s="46">
        <f t="shared" si="6"/>
        <v>17.18</v>
      </c>
      <c r="L41" s="46">
        <f t="shared" si="6"/>
        <v>51.419999999999995</v>
      </c>
      <c r="M41" s="46">
        <f t="shared" si="6"/>
        <v>7.0500000000000007</v>
      </c>
      <c r="N41" s="46">
        <f t="shared" si="6"/>
        <v>1.7</v>
      </c>
      <c r="O41" s="46">
        <f t="shared" si="6"/>
        <v>94.399999999999991</v>
      </c>
    </row>
  </sheetData>
  <mergeCells count="4">
    <mergeCell ref="A1:O1"/>
    <mergeCell ref="D2:F2"/>
    <mergeCell ref="H2:K2"/>
    <mergeCell ref="L2:O2"/>
  </mergeCell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C884C-AA22-441E-A8ED-0123211DF0C6}">
  <sheetPr>
    <pageSetUpPr fitToPage="1"/>
  </sheetPr>
  <dimension ref="A1:O40"/>
  <sheetViews>
    <sheetView tabSelected="1" view="pageBreakPreview" zoomScale="85" zoomScaleNormal="85" zoomScaleSheetLayoutView="85" workbookViewId="0">
      <selection activeCell="U32" sqref="U32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130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149</v>
      </c>
      <c r="B5" s="47" t="s">
        <v>24</v>
      </c>
      <c r="C5" s="31">
        <v>170</v>
      </c>
      <c r="D5" s="31">
        <v>14.4</v>
      </c>
      <c r="E5" s="31">
        <v>20.399999999999999</v>
      </c>
      <c r="F5" s="31">
        <v>3.7</v>
      </c>
      <c r="G5" s="31">
        <v>255.6</v>
      </c>
      <c r="H5" s="22">
        <v>124.67</v>
      </c>
      <c r="I5" s="22">
        <v>19.27</v>
      </c>
      <c r="J5" s="22">
        <v>230.07</v>
      </c>
      <c r="K5" s="22">
        <v>2.38</v>
      </c>
      <c r="L5" s="22">
        <v>0.21</v>
      </c>
      <c r="M5" s="22">
        <v>0</v>
      </c>
      <c r="N5" s="22">
        <v>7.0000000000000007E-2</v>
      </c>
      <c r="O5" s="22">
        <v>0.34</v>
      </c>
    </row>
    <row r="6" spans="1:15" x14ac:dyDescent="0.25">
      <c r="A6" s="48" t="s">
        <v>40</v>
      </c>
      <c r="B6" s="47" t="s">
        <v>196</v>
      </c>
      <c r="C6" s="31">
        <v>50</v>
      </c>
      <c r="D6" s="31">
        <v>3.8</v>
      </c>
      <c r="E6" s="31">
        <v>0.4</v>
      </c>
      <c r="F6" s="31">
        <v>24.6</v>
      </c>
      <c r="G6" s="31">
        <v>117.2</v>
      </c>
      <c r="H6" s="22">
        <v>10</v>
      </c>
      <c r="I6" s="22">
        <v>7</v>
      </c>
      <c r="J6" s="22">
        <v>32.5</v>
      </c>
      <c r="K6" s="22">
        <v>0.55000000000000004</v>
      </c>
      <c r="L6" s="22">
        <v>0</v>
      </c>
      <c r="M6" s="22">
        <v>0.55000000000000004</v>
      </c>
      <c r="N6" s="22">
        <v>0.06</v>
      </c>
      <c r="O6" s="22">
        <v>0</v>
      </c>
    </row>
    <row r="7" spans="1:15" x14ac:dyDescent="0.25">
      <c r="A7" s="48" t="s">
        <v>85</v>
      </c>
      <c r="B7" s="47" t="s">
        <v>43</v>
      </c>
      <c r="C7" s="31">
        <v>200</v>
      </c>
      <c r="D7" s="31">
        <v>3.8</v>
      </c>
      <c r="E7" s="31">
        <v>2.9</v>
      </c>
      <c r="F7" s="31">
        <v>11.3</v>
      </c>
      <c r="G7" s="31">
        <v>86</v>
      </c>
      <c r="H7" s="22">
        <v>111</v>
      </c>
      <c r="I7" s="22">
        <v>31</v>
      </c>
      <c r="J7" s="22">
        <v>107</v>
      </c>
      <c r="K7" s="22">
        <v>1.07</v>
      </c>
      <c r="L7" s="22">
        <v>1.2999999999999999E-2</v>
      </c>
      <c r="M7" s="22">
        <v>0</v>
      </c>
      <c r="N7" s="22">
        <v>0.03</v>
      </c>
      <c r="O7" s="22">
        <v>0.52</v>
      </c>
    </row>
    <row r="8" spans="1:15" ht="15.75" thickBot="1" x14ac:dyDescent="0.3">
      <c r="A8" s="48" t="s">
        <v>40</v>
      </c>
      <c r="B8" s="50" t="s">
        <v>138</v>
      </c>
      <c r="C8" s="33">
        <v>100</v>
      </c>
      <c r="D8" s="33">
        <v>0.9</v>
      </c>
      <c r="E8" s="33">
        <v>0.1</v>
      </c>
      <c r="F8" s="33">
        <v>7.6</v>
      </c>
      <c r="G8" s="33">
        <v>35</v>
      </c>
      <c r="H8" s="25">
        <v>37</v>
      </c>
      <c r="I8" s="25">
        <v>12</v>
      </c>
      <c r="J8" s="25">
        <v>20</v>
      </c>
      <c r="K8" s="25">
        <v>0.2</v>
      </c>
      <c r="L8" s="25">
        <v>0.03</v>
      </c>
      <c r="M8" s="25">
        <v>0.2</v>
      </c>
      <c r="N8" s="25">
        <v>0.1</v>
      </c>
      <c r="O8" s="25">
        <v>26.7</v>
      </c>
    </row>
    <row r="9" spans="1:15" ht="15.75" thickBot="1" x14ac:dyDescent="0.3">
      <c r="A9" s="57">
        <f>G9*100/G40</f>
        <v>19.572713940306791</v>
      </c>
      <c r="B9" s="8" t="s">
        <v>18</v>
      </c>
      <c r="C9" s="18">
        <f t="shared" ref="C9:O9" si="0">SUM(C5:C8)</f>
        <v>520</v>
      </c>
      <c r="D9" s="18">
        <f t="shared" si="0"/>
        <v>22.9</v>
      </c>
      <c r="E9" s="18">
        <f t="shared" si="0"/>
        <v>23.799999999999997</v>
      </c>
      <c r="F9" s="18">
        <f t="shared" si="0"/>
        <v>47.2</v>
      </c>
      <c r="G9" s="18">
        <f t="shared" si="0"/>
        <v>493.8</v>
      </c>
      <c r="H9" s="18">
        <f t="shared" si="0"/>
        <v>282.67</v>
      </c>
      <c r="I9" s="18">
        <f t="shared" si="0"/>
        <v>69.27</v>
      </c>
      <c r="J9" s="18">
        <f t="shared" si="0"/>
        <v>389.57</v>
      </c>
      <c r="K9" s="18">
        <f t="shared" si="0"/>
        <v>4.2</v>
      </c>
      <c r="L9" s="18">
        <f t="shared" si="0"/>
        <v>0.253</v>
      </c>
      <c r="M9" s="18">
        <f t="shared" si="0"/>
        <v>0.75</v>
      </c>
      <c r="N9" s="18">
        <f t="shared" si="0"/>
        <v>0.26</v>
      </c>
      <c r="O9" s="18">
        <f t="shared" si="0"/>
        <v>27.56</v>
      </c>
    </row>
    <row r="10" spans="1:15" x14ac:dyDescent="0.25">
      <c r="A10" s="51"/>
      <c r="B10" s="10" t="s">
        <v>20</v>
      </c>
      <c r="C10" s="11"/>
      <c r="D10" s="12"/>
      <c r="E10" s="12"/>
      <c r="F10" s="12"/>
      <c r="G10" s="12"/>
      <c r="H10" s="51"/>
      <c r="I10" s="12"/>
      <c r="J10" s="12"/>
      <c r="K10" s="12"/>
      <c r="L10" s="12"/>
      <c r="M10" s="12"/>
      <c r="N10" s="12"/>
      <c r="O10" s="12"/>
    </row>
    <row r="11" spans="1:15" x14ac:dyDescent="0.25">
      <c r="A11" s="1" t="s">
        <v>176</v>
      </c>
      <c r="B11" s="5" t="s">
        <v>174</v>
      </c>
      <c r="C11" s="2">
        <v>10</v>
      </c>
      <c r="D11" s="3">
        <v>0.1</v>
      </c>
      <c r="E11" s="3">
        <v>7.2</v>
      </c>
      <c r="F11" s="3">
        <v>0.1</v>
      </c>
      <c r="G11" s="3">
        <v>66.099999999999994</v>
      </c>
      <c r="H11" s="3">
        <v>2.4</v>
      </c>
      <c r="I11" s="3">
        <v>0</v>
      </c>
      <c r="J11" s="3">
        <v>3</v>
      </c>
      <c r="K11" s="65">
        <v>0.02</v>
      </c>
      <c r="L11" s="3">
        <v>0.05</v>
      </c>
      <c r="M11" s="3">
        <v>0</v>
      </c>
      <c r="N11" s="3">
        <v>0</v>
      </c>
      <c r="O11" s="3">
        <v>0</v>
      </c>
    </row>
    <row r="12" spans="1:15" x14ac:dyDescent="0.25">
      <c r="A12" s="1" t="s">
        <v>40</v>
      </c>
      <c r="B12" s="5" t="s">
        <v>197</v>
      </c>
      <c r="C12" s="2">
        <v>20</v>
      </c>
      <c r="D12" s="3">
        <v>1.3</v>
      </c>
      <c r="E12" s="3">
        <v>0.2</v>
      </c>
      <c r="F12" s="3">
        <v>6.7</v>
      </c>
      <c r="G12" s="3">
        <v>34.200000000000003</v>
      </c>
      <c r="H12" s="22">
        <v>6.6</v>
      </c>
      <c r="I12" s="22">
        <v>10.8</v>
      </c>
      <c r="J12" s="22">
        <v>36.6</v>
      </c>
      <c r="K12" s="22">
        <v>0.84</v>
      </c>
      <c r="L12" s="22">
        <v>0</v>
      </c>
      <c r="M12" s="22">
        <v>0</v>
      </c>
      <c r="N12" s="22">
        <v>0.04</v>
      </c>
      <c r="O12" s="22">
        <v>0</v>
      </c>
    </row>
    <row r="13" spans="1:15" ht="15.75" thickBot="1" x14ac:dyDescent="0.3">
      <c r="A13" s="1" t="s">
        <v>195</v>
      </c>
      <c r="B13" s="5" t="s">
        <v>194</v>
      </c>
      <c r="C13" s="2">
        <v>180</v>
      </c>
      <c r="D13" s="3">
        <v>1.4</v>
      </c>
      <c r="E13" s="3">
        <v>1</v>
      </c>
      <c r="F13" s="3">
        <v>7.8</v>
      </c>
      <c r="G13" s="3">
        <v>45.8</v>
      </c>
      <c r="H13" s="3">
        <v>5.6</v>
      </c>
      <c r="I13" s="3">
        <v>4.0999999999999996</v>
      </c>
      <c r="J13" s="3">
        <v>8.8000000000000007</v>
      </c>
      <c r="K13" s="65">
        <v>0.78</v>
      </c>
      <c r="L13" s="3">
        <v>0</v>
      </c>
      <c r="M13" s="3">
        <v>0</v>
      </c>
      <c r="N13" s="3">
        <v>0</v>
      </c>
      <c r="O13" s="65">
        <v>0.04</v>
      </c>
    </row>
    <row r="14" spans="1:15" ht="15.75" thickBot="1" x14ac:dyDescent="0.3">
      <c r="A14" s="58">
        <f>ROUNDDOWN((G14*100/G40),0)</f>
        <v>5</v>
      </c>
      <c r="B14" s="9" t="s">
        <v>18</v>
      </c>
      <c r="C14" s="19">
        <f>SUM(C11:C13)</f>
        <v>210</v>
      </c>
      <c r="D14" s="19">
        <f t="shared" ref="D14:O14" si="1">SUM(D11:D13)</f>
        <v>2.8</v>
      </c>
      <c r="E14" s="19">
        <f t="shared" si="1"/>
        <v>8.4</v>
      </c>
      <c r="F14" s="19">
        <f t="shared" si="1"/>
        <v>14.6</v>
      </c>
      <c r="G14" s="19">
        <f t="shared" si="1"/>
        <v>146.1</v>
      </c>
      <c r="H14" s="19">
        <f t="shared" si="1"/>
        <v>14.6</v>
      </c>
      <c r="I14" s="19">
        <f t="shared" si="1"/>
        <v>14.9</v>
      </c>
      <c r="J14" s="19">
        <f t="shared" si="1"/>
        <v>48.400000000000006</v>
      </c>
      <c r="K14" s="19">
        <f t="shared" si="1"/>
        <v>1.6400000000000001</v>
      </c>
      <c r="L14" s="19">
        <f t="shared" si="1"/>
        <v>0.05</v>
      </c>
      <c r="M14" s="19">
        <f t="shared" si="1"/>
        <v>0</v>
      </c>
      <c r="N14" s="19">
        <f t="shared" si="1"/>
        <v>0.04</v>
      </c>
      <c r="O14" s="19">
        <f t="shared" si="1"/>
        <v>0.04</v>
      </c>
    </row>
    <row r="15" spans="1:15" x14ac:dyDescent="0.25">
      <c r="A15" s="51"/>
      <c r="B15" s="15" t="s">
        <v>21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14.45" customHeight="1" x14ac:dyDescent="0.25">
      <c r="A16" s="31" t="s">
        <v>168</v>
      </c>
      <c r="B16" s="35" t="s">
        <v>141</v>
      </c>
      <c r="C16" s="31">
        <v>60</v>
      </c>
      <c r="D16" s="31">
        <v>1.2</v>
      </c>
      <c r="E16" s="31">
        <v>0.2</v>
      </c>
      <c r="F16" s="31">
        <v>3.8</v>
      </c>
      <c r="G16" s="31">
        <v>12.8</v>
      </c>
      <c r="H16" s="22">
        <v>14</v>
      </c>
      <c r="I16" s="22">
        <v>20</v>
      </c>
      <c r="J16" s="22">
        <v>26.67</v>
      </c>
      <c r="K16" s="22">
        <v>0.9</v>
      </c>
      <c r="L16" s="22">
        <v>0.13</v>
      </c>
      <c r="M16" s="22">
        <v>0</v>
      </c>
      <c r="N16" s="22">
        <v>7.0000000000000007E-2</v>
      </c>
      <c r="O16" s="22">
        <v>25</v>
      </c>
    </row>
    <row r="17" spans="1:15" ht="30" x14ac:dyDescent="0.25">
      <c r="A17" s="31" t="s">
        <v>143</v>
      </c>
      <c r="B17" s="35" t="s">
        <v>178</v>
      </c>
      <c r="C17" s="31">
        <v>200</v>
      </c>
      <c r="D17" s="31">
        <v>5</v>
      </c>
      <c r="E17" s="31">
        <v>5.8</v>
      </c>
      <c r="F17" s="31">
        <v>11.4</v>
      </c>
      <c r="G17" s="31">
        <v>116.9</v>
      </c>
      <c r="H17" s="22">
        <v>25.6</v>
      </c>
      <c r="I17" s="22">
        <v>15.4</v>
      </c>
      <c r="J17" s="22">
        <v>40.4</v>
      </c>
      <c r="K17" s="22">
        <v>0.5</v>
      </c>
      <c r="L17" s="22">
        <v>0.1</v>
      </c>
      <c r="M17" s="22">
        <v>0</v>
      </c>
      <c r="N17" s="22">
        <v>0.04</v>
      </c>
      <c r="O17" s="22">
        <v>6.42</v>
      </c>
    </row>
    <row r="18" spans="1:15" x14ac:dyDescent="0.25">
      <c r="A18" s="31" t="s">
        <v>116</v>
      </c>
      <c r="B18" s="49" t="s">
        <v>113</v>
      </c>
      <c r="C18" s="32">
        <v>150</v>
      </c>
      <c r="D18" s="32">
        <v>8.3000000000000007</v>
      </c>
      <c r="E18" s="32">
        <v>6.3</v>
      </c>
      <c r="F18" s="32">
        <v>36</v>
      </c>
      <c r="G18" s="32">
        <v>233.7</v>
      </c>
      <c r="H18" s="24">
        <v>15</v>
      </c>
      <c r="I18" s="24">
        <v>120</v>
      </c>
      <c r="J18" s="24">
        <v>181</v>
      </c>
      <c r="K18" s="24">
        <v>4.04</v>
      </c>
      <c r="L18" s="24">
        <v>0.02</v>
      </c>
      <c r="M18" s="24">
        <v>0</v>
      </c>
      <c r="N18" s="24">
        <v>0.21</v>
      </c>
      <c r="O18" s="24">
        <v>0</v>
      </c>
    </row>
    <row r="19" spans="1:15" x14ac:dyDescent="0.25">
      <c r="A19" s="31" t="s">
        <v>117</v>
      </c>
      <c r="B19" s="49" t="s">
        <v>118</v>
      </c>
      <c r="C19" s="32">
        <v>90</v>
      </c>
      <c r="D19" s="32">
        <v>16.399999999999999</v>
      </c>
      <c r="E19" s="32">
        <v>15.7</v>
      </c>
      <c r="F19" s="32">
        <v>14.9</v>
      </c>
      <c r="G19" s="32">
        <v>265.60000000000002</v>
      </c>
      <c r="H19" s="24">
        <v>36</v>
      </c>
      <c r="I19" s="24">
        <v>24</v>
      </c>
      <c r="J19" s="24">
        <v>165.6</v>
      </c>
      <c r="K19" s="24">
        <v>2.33</v>
      </c>
      <c r="L19" s="24">
        <v>0.02</v>
      </c>
      <c r="M19" s="24">
        <v>0</v>
      </c>
      <c r="N19" s="24">
        <v>0.06</v>
      </c>
      <c r="O19" s="24">
        <v>0.11</v>
      </c>
    </row>
    <row r="20" spans="1:15" x14ac:dyDescent="0.25">
      <c r="A20" s="31" t="s">
        <v>41</v>
      </c>
      <c r="B20" s="47" t="s">
        <v>36</v>
      </c>
      <c r="C20" s="31">
        <v>180</v>
      </c>
      <c r="D20" s="31">
        <v>0.5</v>
      </c>
      <c r="E20" s="31">
        <v>0</v>
      </c>
      <c r="F20" s="31">
        <v>17.8</v>
      </c>
      <c r="G20" s="31">
        <v>72.900000000000006</v>
      </c>
      <c r="H20" s="22">
        <v>50</v>
      </c>
      <c r="I20" s="22">
        <v>2.1</v>
      </c>
      <c r="J20" s="22">
        <v>4.3</v>
      </c>
      <c r="K20" s="22">
        <v>0.09</v>
      </c>
      <c r="L20" s="22">
        <v>0.02</v>
      </c>
      <c r="M20" s="22">
        <v>0</v>
      </c>
      <c r="N20" s="22">
        <v>0</v>
      </c>
      <c r="O20" s="22">
        <v>0.02</v>
      </c>
    </row>
    <row r="21" spans="1:15" x14ac:dyDescent="0.25">
      <c r="A21" s="26" t="s">
        <v>40</v>
      </c>
      <c r="B21" s="47" t="s">
        <v>196</v>
      </c>
      <c r="C21" s="31">
        <v>55</v>
      </c>
      <c r="D21" s="31">
        <v>4.2</v>
      </c>
      <c r="E21" s="31">
        <v>0.5</v>
      </c>
      <c r="F21" s="31">
        <v>27</v>
      </c>
      <c r="G21" s="31">
        <v>128.9</v>
      </c>
      <c r="H21" s="22">
        <v>11</v>
      </c>
      <c r="I21" s="22">
        <v>7.7</v>
      </c>
      <c r="J21" s="22">
        <v>35.799999999999997</v>
      </c>
      <c r="K21" s="22">
        <v>0.6</v>
      </c>
      <c r="L21" s="22">
        <v>0</v>
      </c>
      <c r="M21" s="22">
        <v>0.6</v>
      </c>
      <c r="N21" s="22">
        <v>0.06</v>
      </c>
      <c r="O21" s="22">
        <v>0</v>
      </c>
    </row>
    <row r="22" spans="1:15" ht="15.75" thickBot="1" x14ac:dyDescent="0.3">
      <c r="A22" s="26" t="s">
        <v>40</v>
      </c>
      <c r="B22" s="50" t="s">
        <v>197</v>
      </c>
      <c r="C22" s="33">
        <v>35</v>
      </c>
      <c r="D22" s="33">
        <v>2.2999999999999998</v>
      </c>
      <c r="E22" s="33">
        <v>0.4</v>
      </c>
      <c r="F22" s="33">
        <v>11.7</v>
      </c>
      <c r="G22" s="33">
        <v>59.9</v>
      </c>
      <c r="H22" s="25">
        <v>11.55</v>
      </c>
      <c r="I22" s="25">
        <v>18.899999999999999</v>
      </c>
      <c r="J22" s="25">
        <v>64.05</v>
      </c>
      <c r="K22" s="25">
        <v>1.47</v>
      </c>
      <c r="L22" s="25">
        <v>0</v>
      </c>
      <c r="M22" s="25">
        <v>0</v>
      </c>
      <c r="N22" s="25">
        <v>0.06</v>
      </c>
      <c r="O22" s="25">
        <v>0</v>
      </c>
    </row>
    <row r="23" spans="1:15" ht="15.75" thickBot="1" x14ac:dyDescent="0.3">
      <c r="A23" s="59">
        <f>G23*100/G40</f>
        <v>35.304609774465895</v>
      </c>
      <c r="B23" s="28" t="s">
        <v>18</v>
      </c>
      <c r="C23" s="29">
        <f>SUM(C16:C22)</f>
        <v>770</v>
      </c>
      <c r="D23" s="29">
        <f t="shared" ref="D23:O23" si="2">SUM(D16:D22)</f>
        <v>37.9</v>
      </c>
      <c r="E23" s="29">
        <f t="shared" si="2"/>
        <v>28.9</v>
      </c>
      <c r="F23" s="29">
        <f t="shared" si="2"/>
        <v>122.60000000000001</v>
      </c>
      <c r="G23" s="29">
        <f t="shared" si="2"/>
        <v>890.69999999999993</v>
      </c>
      <c r="H23" s="29">
        <f t="shared" si="2"/>
        <v>163.15</v>
      </c>
      <c r="I23" s="29">
        <f t="shared" si="2"/>
        <v>208.1</v>
      </c>
      <c r="J23" s="29">
        <f t="shared" si="2"/>
        <v>517.81999999999994</v>
      </c>
      <c r="K23" s="29">
        <f t="shared" si="2"/>
        <v>9.93</v>
      </c>
      <c r="L23" s="29">
        <f t="shared" si="2"/>
        <v>0.29000000000000004</v>
      </c>
      <c r="M23" s="29">
        <f t="shared" si="2"/>
        <v>0.6</v>
      </c>
      <c r="N23" s="29">
        <f t="shared" si="2"/>
        <v>0.5</v>
      </c>
      <c r="O23" s="29">
        <f t="shared" si="2"/>
        <v>31.55</v>
      </c>
    </row>
    <row r="24" spans="1:15" x14ac:dyDescent="0.25">
      <c r="A24" s="51"/>
      <c r="B24" s="10" t="s">
        <v>22</v>
      </c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26" t="s">
        <v>40</v>
      </c>
      <c r="B25" s="47" t="s">
        <v>134</v>
      </c>
      <c r="C25" s="31">
        <v>100</v>
      </c>
      <c r="D25" s="31">
        <v>0.4</v>
      </c>
      <c r="E25" s="31">
        <v>0.4</v>
      </c>
      <c r="F25" s="31">
        <v>10</v>
      </c>
      <c r="G25" s="31">
        <v>44.5</v>
      </c>
      <c r="H25" s="22">
        <v>6</v>
      </c>
      <c r="I25" s="22">
        <v>5</v>
      </c>
      <c r="J25" s="22">
        <v>11</v>
      </c>
      <c r="K25" s="22">
        <v>0.1</v>
      </c>
      <c r="L25" s="22">
        <v>0</v>
      </c>
      <c r="M25" s="22">
        <v>0.2</v>
      </c>
      <c r="N25" s="22">
        <v>0</v>
      </c>
      <c r="O25" s="22">
        <v>4.5999999999999996</v>
      </c>
    </row>
    <row r="26" spans="1:15" x14ac:dyDescent="0.25">
      <c r="A26" s="26" t="s">
        <v>40</v>
      </c>
      <c r="B26" s="47" t="s">
        <v>71</v>
      </c>
      <c r="C26" s="31">
        <v>200</v>
      </c>
      <c r="D26" s="31">
        <v>5.8</v>
      </c>
      <c r="E26" s="31">
        <v>6.5</v>
      </c>
      <c r="F26" s="31">
        <v>9</v>
      </c>
      <c r="G26" s="31">
        <v>116</v>
      </c>
      <c r="H26" s="22">
        <v>222.8</v>
      </c>
      <c r="I26" s="22">
        <v>25.7</v>
      </c>
      <c r="J26" s="22">
        <v>165.21</v>
      </c>
      <c r="K26" s="22">
        <v>0.18</v>
      </c>
      <c r="L26" s="22">
        <v>0.04</v>
      </c>
      <c r="M26" s="22">
        <v>0.21</v>
      </c>
      <c r="N26" s="22">
        <v>0.05</v>
      </c>
      <c r="O26" s="22">
        <v>1.1000000000000001</v>
      </c>
    </row>
    <row r="27" spans="1:15" ht="15.75" thickBot="1" x14ac:dyDescent="0.3">
      <c r="A27" s="26" t="s">
        <v>40</v>
      </c>
      <c r="B27" s="50" t="s">
        <v>72</v>
      </c>
      <c r="C27" s="33">
        <v>85</v>
      </c>
      <c r="D27" s="33">
        <v>3.5</v>
      </c>
      <c r="E27" s="33">
        <v>0.5</v>
      </c>
      <c r="F27" s="33">
        <v>46.7</v>
      </c>
      <c r="G27" s="33">
        <v>205.3</v>
      </c>
      <c r="H27" s="22">
        <v>13.2</v>
      </c>
      <c r="I27" s="22">
        <v>8</v>
      </c>
      <c r="J27" s="22">
        <v>29.6</v>
      </c>
      <c r="K27" s="22">
        <v>1</v>
      </c>
      <c r="L27" s="22">
        <v>0</v>
      </c>
      <c r="M27" s="22">
        <v>0</v>
      </c>
      <c r="N27" s="22">
        <v>0.04</v>
      </c>
      <c r="O27" s="22">
        <v>0.2</v>
      </c>
    </row>
    <row r="28" spans="1:15" ht="15.75" thickBot="1" x14ac:dyDescent="0.3">
      <c r="A28" s="58" t="e">
        <f>G28*100/B19G40</f>
        <v>#NAME?</v>
      </c>
      <c r="B28" s="9" t="s">
        <v>18</v>
      </c>
      <c r="C28" s="19">
        <f t="shared" ref="C28:O28" si="3">SUM(C25:C27)</f>
        <v>385</v>
      </c>
      <c r="D28" s="19">
        <f t="shared" si="3"/>
        <v>9.6999999999999993</v>
      </c>
      <c r="E28" s="19">
        <f t="shared" si="3"/>
        <v>7.4</v>
      </c>
      <c r="F28" s="19">
        <f t="shared" si="3"/>
        <v>65.7</v>
      </c>
      <c r="G28" s="19">
        <f>SUM(G25:G27)</f>
        <v>365.8</v>
      </c>
      <c r="H28" s="19">
        <f t="shared" si="3"/>
        <v>242</v>
      </c>
      <c r="I28" s="19">
        <f t="shared" si="3"/>
        <v>38.700000000000003</v>
      </c>
      <c r="J28" s="19">
        <f t="shared" si="3"/>
        <v>205.81</v>
      </c>
      <c r="K28" s="19">
        <f t="shared" si="3"/>
        <v>1.28</v>
      </c>
      <c r="L28" s="19">
        <f t="shared" si="3"/>
        <v>0.04</v>
      </c>
      <c r="M28" s="19">
        <f t="shared" si="3"/>
        <v>0.41000000000000003</v>
      </c>
      <c r="N28" s="19">
        <f t="shared" si="3"/>
        <v>0.09</v>
      </c>
      <c r="O28" s="19">
        <f t="shared" si="3"/>
        <v>5.8999999999999995</v>
      </c>
    </row>
    <row r="29" spans="1:15" x14ac:dyDescent="0.25">
      <c r="A29" s="52"/>
      <c r="B29" s="15" t="s">
        <v>23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 x14ac:dyDescent="0.25">
      <c r="A30" s="31" t="s">
        <v>170</v>
      </c>
      <c r="B30" s="35" t="s">
        <v>97</v>
      </c>
      <c r="C30" s="31">
        <v>150</v>
      </c>
      <c r="D30" s="31">
        <v>4.5</v>
      </c>
      <c r="E30" s="31">
        <v>5.6</v>
      </c>
      <c r="F30" s="31">
        <v>26.6</v>
      </c>
      <c r="G30" s="31">
        <v>173.7</v>
      </c>
      <c r="H30" s="22">
        <v>62</v>
      </c>
      <c r="I30" s="22">
        <v>33</v>
      </c>
      <c r="J30" s="22">
        <v>109</v>
      </c>
      <c r="K30" s="22">
        <v>1.18</v>
      </c>
      <c r="L30" s="22">
        <v>8.0000000000000002E-3</v>
      </c>
      <c r="M30" s="22">
        <v>0</v>
      </c>
      <c r="N30" s="22">
        <v>0.14000000000000001</v>
      </c>
      <c r="O30" s="22">
        <v>10.9</v>
      </c>
    </row>
    <row r="31" spans="1:15" x14ac:dyDescent="0.25">
      <c r="A31" s="31" t="s">
        <v>87</v>
      </c>
      <c r="B31" s="47" t="s">
        <v>86</v>
      </c>
      <c r="C31" s="31">
        <v>95</v>
      </c>
      <c r="D31" s="31">
        <v>1.3</v>
      </c>
      <c r="E31" s="31">
        <v>5.4</v>
      </c>
      <c r="F31" s="31">
        <v>16.600000000000001</v>
      </c>
      <c r="G31" s="31">
        <v>120.3</v>
      </c>
      <c r="H31" s="22">
        <v>40.1</v>
      </c>
      <c r="I31" s="22">
        <v>21.12</v>
      </c>
      <c r="J31" s="22">
        <v>39.119999999999997</v>
      </c>
      <c r="K31" s="22">
        <v>1.45</v>
      </c>
      <c r="L31" s="22">
        <v>0.03</v>
      </c>
      <c r="M31" s="22">
        <v>0</v>
      </c>
      <c r="N31" s="22">
        <v>0.02</v>
      </c>
      <c r="O31" s="22">
        <v>3</v>
      </c>
    </row>
    <row r="32" spans="1:15" x14ac:dyDescent="0.25">
      <c r="A32" s="26" t="s">
        <v>40</v>
      </c>
      <c r="B32" s="47" t="s">
        <v>196</v>
      </c>
      <c r="C32" s="31">
        <v>30</v>
      </c>
      <c r="D32" s="31">
        <v>2.2999999999999998</v>
      </c>
      <c r="E32" s="31">
        <v>0.2</v>
      </c>
      <c r="F32" s="31">
        <v>14.8</v>
      </c>
      <c r="G32" s="31">
        <v>70.3</v>
      </c>
      <c r="H32" s="22">
        <v>6</v>
      </c>
      <c r="I32" s="22">
        <v>4.2</v>
      </c>
      <c r="J32" s="22">
        <v>19.5</v>
      </c>
      <c r="K32" s="22">
        <v>0.33</v>
      </c>
      <c r="L32" s="22">
        <v>0</v>
      </c>
      <c r="M32" s="22">
        <v>0.36</v>
      </c>
      <c r="N32" s="22">
        <v>0.03</v>
      </c>
      <c r="O32" s="22">
        <v>0</v>
      </c>
    </row>
    <row r="33" spans="1:15" x14ac:dyDescent="0.25">
      <c r="A33" s="26" t="s">
        <v>40</v>
      </c>
      <c r="B33" s="47" t="s">
        <v>197</v>
      </c>
      <c r="C33" s="31">
        <v>25</v>
      </c>
      <c r="D33" s="31">
        <v>1.7</v>
      </c>
      <c r="E33" s="31">
        <v>0.3</v>
      </c>
      <c r="F33" s="31">
        <v>8.3000000000000007</v>
      </c>
      <c r="G33" s="31">
        <v>42.7</v>
      </c>
      <c r="H33" s="25">
        <v>8.3000000000000007</v>
      </c>
      <c r="I33" s="25">
        <v>13.5</v>
      </c>
      <c r="J33" s="25">
        <v>45.75</v>
      </c>
      <c r="K33" s="25">
        <v>1.05</v>
      </c>
      <c r="L33" s="25">
        <v>0</v>
      </c>
      <c r="M33" s="25">
        <v>0</v>
      </c>
      <c r="N33" s="25">
        <v>0.05</v>
      </c>
      <c r="O33" s="25">
        <v>0</v>
      </c>
    </row>
    <row r="34" spans="1:15" ht="15.75" thickBot="1" x14ac:dyDescent="0.3">
      <c r="A34" s="31" t="s">
        <v>40</v>
      </c>
      <c r="B34" s="54" t="s">
        <v>142</v>
      </c>
      <c r="C34" s="33">
        <v>200</v>
      </c>
      <c r="D34" s="33">
        <v>0.2</v>
      </c>
      <c r="E34" s="33">
        <v>0.2</v>
      </c>
      <c r="F34" s="33">
        <v>22.9</v>
      </c>
      <c r="G34" s="33">
        <v>89.9</v>
      </c>
      <c r="H34" s="25">
        <v>14</v>
      </c>
      <c r="I34" s="25">
        <v>8</v>
      </c>
      <c r="J34" s="25">
        <v>14</v>
      </c>
      <c r="K34" s="25">
        <v>2.8</v>
      </c>
      <c r="L34" s="25">
        <v>0</v>
      </c>
      <c r="M34" s="25">
        <v>0.2</v>
      </c>
      <c r="N34" s="25">
        <v>0.02</v>
      </c>
      <c r="O34" s="25">
        <v>4</v>
      </c>
    </row>
    <row r="35" spans="1:15" ht="15.75" thickBot="1" x14ac:dyDescent="0.3">
      <c r="A35" s="60">
        <f>G35*100/G40</f>
        <v>19.695588410162909</v>
      </c>
      <c r="B35" s="28" t="s">
        <v>18</v>
      </c>
      <c r="C35" s="29">
        <f t="shared" ref="C35:O35" si="4">SUM(C30:C34)</f>
        <v>500</v>
      </c>
      <c r="D35" s="29">
        <f t="shared" si="4"/>
        <v>9.9999999999999982</v>
      </c>
      <c r="E35" s="29">
        <f t="shared" si="4"/>
        <v>11.7</v>
      </c>
      <c r="F35" s="29">
        <f t="shared" si="4"/>
        <v>89.199999999999989</v>
      </c>
      <c r="G35" s="29">
        <f t="shared" si="4"/>
        <v>496.9</v>
      </c>
      <c r="H35" s="29">
        <f t="shared" si="4"/>
        <v>130.39999999999998</v>
      </c>
      <c r="I35" s="29">
        <f t="shared" si="4"/>
        <v>79.820000000000007</v>
      </c>
      <c r="J35" s="29">
        <f t="shared" si="4"/>
        <v>227.37</v>
      </c>
      <c r="K35" s="29">
        <f t="shared" si="4"/>
        <v>6.81</v>
      </c>
      <c r="L35" s="29">
        <f t="shared" si="4"/>
        <v>3.7999999999999999E-2</v>
      </c>
      <c r="M35" s="29">
        <f t="shared" si="4"/>
        <v>0.56000000000000005</v>
      </c>
      <c r="N35" s="29">
        <f t="shared" si="4"/>
        <v>0.26</v>
      </c>
      <c r="O35" s="36">
        <f t="shared" si="4"/>
        <v>17.899999999999999</v>
      </c>
    </row>
    <row r="36" spans="1:15" x14ac:dyDescent="0.25">
      <c r="A36" s="53"/>
      <c r="B36" s="37" t="s">
        <v>47</v>
      </c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 x14ac:dyDescent="0.25">
      <c r="A37" s="6" t="s">
        <v>40</v>
      </c>
      <c r="B37" s="7" t="s">
        <v>53</v>
      </c>
      <c r="C37" s="38">
        <v>200</v>
      </c>
      <c r="D37" s="39">
        <v>0</v>
      </c>
      <c r="E37" s="39">
        <v>0</v>
      </c>
      <c r="F37" s="39">
        <v>22.8</v>
      </c>
      <c r="G37" s="39">
        <v>90.3</v>
      </c>
      <c r="H37" s="39">
        <v>0</v>
      </c>
      <c r="I37" s="39">
        <v>0</v>
      </c>
      <c r="J37" s="39">
        <v>0</v>
      </c>
      <c r="K37" s="39">
        <v>0</v>
      </c>
      <c r="L37" s="66">
        <v>0.12</v>
      </c>
      <c r="M37" s="66">
        <v>2.35</v>
      </c>
      <c r="N37" s="39">
        <v>0.3</v>
      </c>
      <c r="O37" s="39">
        <v>20.100000000000001</v>
      </c>
    </row>
    <row r="38" spans="1:15" ht="15.75" thickBot="1" x14ac:dyDescent="0.3">
      <c r="A38" s="40" t="s">
        <v>40</v>
      </c>
      <c r="B38" s="41" t="s">
        <v>89</v>
      </c>
      <c r="C38" s="42">
        <v>10</v>
      </c>
      <c r="D38" s="43">
        <v>1</v>
      </c>
      <c r="E38" s="43">
        <v>1</v>
      </c>
      <c r="F38" s="43">
        <v>6.6</v>
      </c>
      <c r="G38" s="43">
        <v>39.299999999999997</v>
      </c>
      <c r="H38" s="43">
        <v>2.6</v>
      </c>
      <c r="I38" s="43">
        <v>1.7</v>
      </c>
      <c r="J38" s="43">
        <v>4.4000000000000004</v>
      </c>
      <c r="K38" s="67">
        <v>0.13</v>
      </c>
      <c r="L38" s="67">
        <v>0.01</v>
      </c>
      <c r="M38" s="67">
        <v>0.16</v>
      </c>
      <c r="N38" s="67">
        <v>0.01</v>
      </c>
      <c r="O38" s="43">
        <v>0</v>
      </c>
    </row>
    <row r="39" spans="1:15" ht="15.75" thickBot="1" x14ac:dyDescent="0.3">
      <c r="A39" s="61">
        <f>G39*100/G40</f>
        <v>5.1369455785009324</v>
      </c>
      <c r="B39" s="44" t="s">
        <v>18</v>
      </c>
      <c r="C39" s="45">
        <f>SUM(C37:C38)</f>
        <v>210</v>
      </c>
      <c r="D39" s="45">
        <f t="shared" ref="D39:O39" si="5">SUM(D37:D38)</f>
        <v>1</v>
      </c>
      <c r="E39" s="45">
        <f t="shared" si="5"/>
        <v>1</v>
      </c>
      <c r="F39" s="45">
        <f t="shared" si="5"/>
        <v>29.4</v>
      </c>
      <c r="G39" s="45">
        <f t="shared" si="5"/>
        <v>129.6</v>
      </c>
      <c r="H39" s="45">
        <f t="shared" si="5"/>
        <v>2.6</v>
      </c>
      <c r="I39" s="45">
        <f t="shared" si="5"/>
        <v>1.7</v>
      </c>
      <c r="J39" s="45">
        <f t="shared" si="5"/>
        <v>4.4000000000000004</v>
      </c>
      <c r="K39" s="45">
        <f t="shared" si="5"/>
        <v>0.13</v>
      </c>
      <c r="L39" s="45">
        <f t="shared" si="5"/>
        <v>0.13</v>
      </c>
      <c r="M39" s="45">
        <f t="shared" si="5"/>
        <v>2.5100000000000002</v>
      </c>
      <c r="N39" s="45">
        <f t="shared" si="5"/>
        <v>0.31</v>
      </c>
      <c r="O39" s="45">
        <f t="shared" si="5"/>
        <v>20.100000000000001</v>
      </c>
    </row>
    <row r="40" spans="1:15" ht="15.75" thickBot="1" x14ac:dyDescent="0.3">
      <c r="A40" s="56" t="e">
        <f>A9+A14+A23+A28+A35+A39</f>
        <v>#NAME?</v>
      </c>
      <c r="B40" s="55" t="s">
        <v>18</v>
      </c>
      <c r="C40" s="46">
        <f t="shared" ref="C40:O40" si="6">C9+C14+C23+C28+C35+C39</f>
        <v>2595</v>
      </c>
      <c r="D40" s="46">
        <f t="shared" si="6"/>
        <v>84.3</v>
      </c>
      <c r="E40" s="46">
        <f t="shared" si="6"/>
        <v>81.2</v>
      </c>
      <c r="F40" s="46">
        <f t="shared" si="6"/>
        <v>368.7</v>
      </c>
      <c r="G40" s="46">
        <f t="shared" si="6"/>
        <v>2522.8999999999996</v>
      </c>
      <c r="H40" s="46">
        <f t="shared" si="6"/>
        <v>835.42000000000007</v>
      </c>
      <c r="I40" s="46">
        <f t="shared" si="6"/>
        <v>412.48999999999995</v>
      </c>
      <c r="J40" s="46">
        <f t="shared" si="6"/>
        <v>1393.37</v>
      </c>
      <c r="K40" s="46">
        <f t="shared" si="6"/>
        <v>23.99</v>
      </c>
      <c r="L40" s="46">
        <f t="shared" si="6"/>
        <v>0.80100000000000005</v>
      </c>
      <c r="M40" s="46">
        <f t="shared" si="6"/>
        <v>4.83</v>
      </c>
      <c r="N40" s="46">
        <f t="shared" si="6"/>
        <v>1.46</v>
      </c>
      <c r="O40" s="46">
        <f t="shared" si="6"/>
        <v>103.04999999999998</v>
      </c>
    </row>
  </sheetData>
  <mergeCells count="4">
    <mergeCell ref="A1:O1"/>
    <mergeCell ref="D2:F2"/>
    <mergeCell ref="H2:K2"/>
    <mergeCell ref="L2:O2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2116-DEE0-4A76-BBA1-89356940EF38}">
  <sheetPr>
    <pageSetUpPr fitToPage="1"/>
  </sheetPr>
  <dimension ref="A1:O39"/>
  <sheetViews>
    <sheetView view="pageBreakPreview" zoomScale="82" zoomScaleNormal="85" zoomScaleSheetLayoutView="82" workbookViewId="0">
      <selection activeCell="U36" sqref="U36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51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149</v>
      </c>
      <c r="B5" s="47" t="s">
        <v>24</v>
      </c>
      <c r="C5" s="31">
        <v>170</v>
      </c>
      <c r="D5" s="31">
        <v>14.4</v>
      </c>
      <c r="E5" s="31">
        <v>20.399999999999999</v>
      </c>
      <c r="F5" s="31">
        <v>3.7</v>
      </c>
      <c r="G5" s="31">
        <v>255.6</v>
      </c>
      <c r="H5" s="22">
        <v>124.67</v>
      </c>
      <c r="I5" s="22">
        <v>19.27</v>
      </c>
      <c r="J5" s="22">
        <v>230.07</v>
      </c>
      <c r="K5" s="22">
        <v>2.38</v>
      </c>
      <c r="L5" s="22">
        <v>0.21</v>
      </c>
      <c r="M5" s="22">
        <v>0</v>
      </c>
      <c r="N5" s="22">
        <v>7.0000000000000007E-2</v>
      </c>
      <c r="O5" s="22">
        <v>0.34</v>
      </c>
    </row>
    <row r="6" spans="1:15" x14ac:dyDescent="0.25">
      <c r="A6" s="23" t="s">
        <v>40</v>
      </c>
      <c r="B6" s="47" t="s">
        <v>196</v>
      </c>
      <c r="C6" s="31">
        <v>45</v>
      </c>
      <c r="D6" s="31">
        <v>3.4</v>
      </c>
      <c r="E6" s="31">
        <v>0.4</v>
      </c>
      <c r="F6" s="31">
        <v>22.1</v>
      </c>
      <c r="G6" s="31">
        <v>105.4</v>
      </c>
      <c r="H6" s="22">
        <v>11.5</v>
      </c>
      <c r="I6" s="22">
        <v>16.5</v>
      </c>
      <c r="J6" s="22">
        <v>43.5</v>
      </c>
      <c r="K6" s="22">
        <v>1</v>
      </c>
      <c r="L6" s="22">
        <v>0</v>
      </c>
      <c r="M6" s="22">
        <v>0</v>
      </c>
      <c r="N6" s="22">
        <v>0.08</v>
      </c>
      <c r="O6" s="22">
        <v>0</v>
      </c>
    </row>
    <row r="7" spans="1:15" x14ac:dyDescent="0.25">
      <c r="A7" s="23" t="s">
        <v>40</v>
      </c>
      <c r="B7" s="49" t="s">
        <v>33</v>
      </c>
      <c r="C7" s="32">
        <v>100</v>
      </c>
      <c r="D7" s="32">
        <v>0.4</v>
      </c>
      <c r="E7" s="32">
        <v>0.3</v>
      </c>
      <c r="F7" s="32">
        <v>10.3</v>
      </c>
      <c r="G7" s="32">
        <v>45.5</v>
      </c>
      <c r="H7" s="24">
        <v>9</v>
      </c>
      <c r="I7" s="24">
        <v>7</v>
      </c>
      <c r="J7" s="24">
        <v>12</v>
      </c>
      <c r="K7" s="24">
        <v>0.2</v>
      </c>
      <c r="L7" s="24">
        <v>0</v>
      </c>
      <c r="M7" s="24">
        <v>0.1</v>
      </c>
      <c r="N7" s="24">
        <v>0</v>
      </c>
      <c r="O7" s="24">
        <v>4.3</v>
      </c>
    </row>
    <row r="8" spans="1:15" ht="15.75" thickBot="1" x14ac:dyDescent="0.3">
      <c r="A8" s="48" t="s">
        <v>85</v>
      </c>
      <c r="B8" s="50" t="s">
        <v>43</v>
      </c>
      <c r="C8" s="33">
        <v>200</v>
      </c>
      <c r="D8" s="33">
        <v>3.8</v>
      </c>
      <c r="E8" s="33">
        <v>2.9</v>
      </c>
      <c r="F8" s="33">
        <v>11.3</v>
      </c>
      <c r="G8" s="33">
        <v>86</v>
      </c>
      <c r="H8" s="25">
        <v>111</v>
      </c>
      <c r="I8" s="25">
        <v>31</v>
      </c>
      <c r="J8" s="25">
        <v>107</v>
      </c>
      <c r="K8" s="25">
        <v>1.07</v>
      </c>
      <c r="L8" s="25">
        <v>1.2999999999999999E-2</v>
      </c>
      <c r="M8" s="25">
        <v>0</v>
      </c>
      <c r="N8" s="25">
        <v>0.03</v>
      </c>
      <c r="O8" s="25">
        <v>0.52</v>
      </c>
    </row>
    <row r="9" spans="1:15" ht="15.75" thickBot="1" x14ac:dyDescent="0.3">
      <c r="A9" s="57">
        <f>ROUNDUP((G9*100/G39),0)</f>
        <v>20</v>
      </c>
      <c r="B9" s="8" t="s">
        <v>18</v>
      </c>
      <c r="C9" s="18">
        <f t="shared" ref="C9:O9" si="0">SUM(C5:C8)</f>
        <v>515</v>
      </c>
      <c r="D9" s="18">
        <f t="shared" si="0"/>
        <v>22</v>
      </c>
      <c r="E9" s="18">
        <f t="shared" si="0"/>
        <v>23.999999999999996</v>
      </c>
      <c r="F9" s="18">
        <f t="shared" si="0"/>
        <v>47.400000000000006</v>
      </c>
      <c r="G9" s="18">
        <f t="shared" si="0"/>
        <v>492.5</v>
      </c>
      <c r="H9" s="18">
        <f t="shared" si="0"/>
        <v>256.17</v>
      </c>
      <c r="I9" s="18">
        <f t="shared" si="0"/>
        <v>73.77</v>
      </c>
      <c r="J9" s="18">
        <f t="shared" si="0"/>
        <v>392.57</v>
      </c>
      <c r="K9" s="18">
        <f t="shared" si="0"/>
        <v>4.6500000000000004</v>
      </c>
      <c r="L9" s="18">
        <f t="shared" si="0"/>
        <v>0.223</v>
      </c>
      <c r="M9" s="18">
        <f t="shared" si="0"/>
        <v>0.1</v>
      </c>
      <c r="N9" s="18">
        <f t="shared" si="0"/>
        <v>0.18000000000000002</v>
      </c>
      <c r="O9" s="18">
        <f t="shared" si="0"/>
        <v>5.16</v>
      </c>
    </row>
    <row r="10" spans="1:15" x14ac:dyDescent="0.25">
      <c r="A10" s="51"/>
      <c r="B10" s="10" t="s">
        <v>20</v>
      </c>
      <c r="C10" s="11"/>
      <c r="D10" s="12"/>
      <c r="E10" s="12"/>
      <c r="F10" s="12"/>
      <c r="G10" s="12"/>
      <c r="H10" s="51"/>
      <c r="I10" s="12"/>
      <c r="J10" s="12"/>
      <c r="K10" s="12"/>
      <c r="L10" s="12"/>
      <c r="M10" s="12"/>
      <c r="N10" s="12"/>
      <c r="O10" s="12"/>
    </row>
    <row r="11" spans="1:15" x14ac:dyDescent="0.25">
      <c r="A11" s="1" t="s">
        <v>40</v>
      </c>
      <c r="B11" s="5" t="s">
        <v>197</v>
      </c>
      <c r="C11" s="2">
        <v>15</v>
      </c>
      <c r="D11" s="3">
        <v>1.3</v>
      </c>
      <c r="E11" s="3">
        <v>0.2</v>
      </c>
      <c r="F11" s="3">
        <v>6.7</v>
      </c>
      <c r="G11" s="3">
        <v>25.7</v>
      </c>
      <c r="H11" s="3">
        <v>8.1999999999999993</v>
      </c>
      <c r="I11" s="3">
        <v>14.2</v>
      </c>
      <c r="J11" s="3">
        <v>48.5</v>
      </c>
      <c r="K11" s="3">
        <v>1.1000000000000001</v>
      </c>
      <c r="L11" s="3">
        <v>0</v>
      </c>
      <c r="M11" s="3">
        <v>0</v>
      </c>
      <c r="N11" s="3">
        <v>0.05</v>
      </c>
      <c r="O11" s="3">
        <v>0</v>
      </c>
    </row>
    <row r="12" spans="1:15" x14ac:dyDescent="0.25">
      <c r="A12" s="1" t="s">
        <v>173</v>
      </c>
      <c r="B12" s="5" t="s">
        <v>174</v>
      </c>
      <c r="C12" s="2">
        <v>10</v>
      </c>
      <c r="D12" s="3">
        <v>0.1</v>
      </c>
      <c r="E12" s="3">
        <v>7.2</v>
      </c>
      <c r="F12" s="3">
        <v>0.1</v>
      </c>
      <c r="G12" s="3">
        <v>66.099999999999994</v>
      </c>
      <c r="H12" s="3">
        <v>2.4</v>
      </c>
      <c r="I12" s="3">
        <v>0</v>
      </c>
      <c r="J12" s="3">
        <v>3</v>
      </c>
      <c r="K12" s="3">
        <v>0.02</v>
      </c>
      <c r="L12" s="3">
        <v>0.05</v>
      </c>
      <c r="M12" s="3">
        <v>0</v>
      </c>
      <c r="N12" s="3">
        <v>0</v>
      </c>
      <c r="O12" s="3">
        <v>0</v>
      </c>
    </row>
    <row r="13" spans="1:15" ht="15.75" thickBot="1" x14ac:dyDescent="0.3">
      <c r="A13" s="1" t="s">
        <v>195</v>
      </c>
      <c r="B13" s="5" t="s">
        <v>194</v>
      </c>
      <c r="C13" s="2">
        <v>180</v>
      </c>
      <c r="D13" s="3">
        <v>1.4</v>
      </c>
      <c r="E13" s="3">
        <v>1</v>
      </c>
      <c r="F13" s="3">
        <v>7.8</v>
      </c>
      <c r="G13" s="3">
        <v>45.8</v>
      </c>
      <c r="H13" s="3">
        <v>5.6</v>
      </c>
      <c r="I13" s="3">
        <v>4.0999999999999996</v>
      </c>
      <c r="J13" s="3">
        <v>8.8000000000000007</v>
      </c>
      <c r="K13" s="65">
        <v>0.78</v>
      </c>
      <c r="L13" s="3">
        <v>0</v>
      </c>
      <c r="M13" s="3">
        <v>0</v>
      </c>
      <c r="N13" s="3">
        <v>0</v>
      </c>
      <c r="O13" s="65">
        <v>0.04</v>
      </c>
    </row>
    <row r="14" spans="1:15" ht="15.75" thickBot="1" x14ac:dyDescent="0.3">
      <c r="A14" s="58">
        <f>G14*100/G39</f>
        <v>5.4094429374533153</v>
      </c>
      <c r="B14" s="9" t="s">
        <v>18</v>
      </c>
      <c r="C14" s="19">
        <f t="shared" ref="C14:O14" si="1">SUM(C11:C13)</f>
        <v>205</v>
      </c>
      <c r="D14" s="19">
        <f t="shared" si="1"/>
        <v>2.8</v>
      </c>
      <c r="E14" s="19">
        <f t="shared" si="1"/>
        <v>8.4</v>
      </c>
      <c r="F14" s="19">
        <f t="shared" si="1"/>
        <v>14.6</v>
      </c>
      <c r="G14" s="19">
        <f t="shared" si="1"/>
        <v>137.6</v>
      </c>
      <c r="H14" s="19">
        <f t="shared" si="1"/>
        <v>16.2</v>
      </c>
      <c r="I14" s="19">
        <f t="shared" si="1"/>
        <v>18.299999999999997</v>
      </c>
      <c r="J14" s="19">
        <f t="shared" si="1"/>
        <v>60.3</v>
      </c>
      <c r="K14" s="19">
        <f t="shared" si="1"/>
        <v>1.9000000000000001</v>
      </c>
      <c r="L14" s="19">
        <f t="shared" si="1"/>
        <v>0.05</v>
      </c>
      <c r="M14" s="19">
        <f t="shared" si="1"/>
        <v>0</v>
      </c>
      <c r="N14" s="19">
        <f t="shared" si="1"/>
        <v>0.05</v>
      </c>
      <c r="O14" s="19">
        <f t="shared" si="1"/>
        <v>0.04</v>
      </c>
    </row>
    <row r="15" spans="1:15" x14ac:dyDescent="0.25">
      <c r="A15" s="51"/>
      <c r="B15" s="15" t="s">
        <v>21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14.45" customHeight="1" x14ac:dyDescent="0.25">
      <c r="A16" s="31" t="s">
        <v>204</v>
      </c>
      <c r="B16" s="35" t="s">
        <v>205</v>
      </c>
      <c r="C16" s="31">
        <v>100</v>
      </c>
      <c r="D16" s="31">
        <v>2</v>
      </c>
      <c r="E16" s="31">
        <v>0.3</v>
      </c>
      <c r="F16" s="31">
        <v>10.199999999999999</v>
      </c>
      <c r="G16" s="31">
        <v>52.2</v>
      </c>
      <c r="H16" s="22">
        <v>36.700000000000003</v>
      </c>
      <c r="I16" s="22">
        <v>11.3</v>
      </c>
      <c r="J16" s="22">
        <v>35</v>
      </c>
      <c r="K16" s="22">
        <v>0.32</v>
      </c>
      <c r="L16" s="22">
        <v>1E-3</v>
      </c>
      <c r="M16" s="22">
        <v>0</v>
      </c>
      <c r="N16" s="22">
        <v>0.02</v>
      </c>
      <c r="O16" s="22">
        <v>1.9</v>
      </c>
    </row>
    <row r="17" spans="1:15" ht="30" x14ac:dyDescent="0.25">
      <c r="A17" s="31" t="s">
        <v>152</v>
      </c>
      <c r="B17" s="35" t="s">
        <v>25</v>
      </c>
      <c r="C17" s="31">
        <v>250</v>
      </c>
      <c r="D17" s="31">
        <v>5.8</v>
      </c>
      <c r="E17" s="31">
        <v>4.0999999999999996</v>
      </c>
      <c r="F17" s="31">
        <v>14.25</v>
      </c>
      <c r="G17" s="31">
        <v>116.9</v>
      </c>
      <c r="H17" s="22">
        <v>13</v>
      </c>
      <c r="I17" s="22">
        <v>16</v>
      </c>
      <c r="J17" s="22">
        <v>45</v>
      </c>
      <c r="K17" s="22">
        <v>0.67</v>
      </c>
      <c r="L17" s="22">
        <v>0.13</v>
      </c>
      <c r="M17" s="22">
        <v>0</v>
      </c>
      <c r="N17" s="22">
        <v>0.06</v>
      </c>
      <c r="O17" s="22">
        <v>4.5999999999999996</v>
      </c>
    </row>
    <row r="18" spans="1:15" x14ac:dyDescent="0.25">
      <c r="A18" s="31" t="s">
        <v>153</v>
      </c>
      <c r="B18" s="49" t="s">
        <v>26</v>
      </c>
      <c r="C18" s="32">
        <v>250</v>
      </c>
      <c r="D18" s="32">
        <v>34.1</v>
      </c>
      <c r="E18" s="32">
        <v>10.1</v>
      </c>
      <c r="F18" s="32">
        <v>41.5</v>
      </c>
      <c r="G18" s="32">
        <v>393.3</v>
      </c>
      <c r="H18" s="24">
        <v>25</v>
      </c>
      <c r="I18" s="24">
        <v>135</v>
      </c>
      <c r="J18" s="24">
        <v>292.5</v>
      </c>
      <c r="K18" s="24">
        <v>2.52</v>
      </c>
      <c r="L18" s="24">
        <v>0.18</v>
      </c>
      <c r="M18" s="24">
        <v>0</v>
      </c>
      <c r="N18" s="24">
        <v>0.1</v>
      </c>
      <c r="O18" s="24">
        <v>2.95</v>
      </c>
    </row>
    <row r="19" spans="1:15" x14ac:dyDescent="0.25">
      <c r="A19" s="31" t="s">
        <v>154</v>
      </c>
      <c r="B19" s="47" t="s">
        <v>36</v>
      </c>
      <c r="C19" s="31">
        <v>200</v>
      </c>
      <c r="D19" s="31">
        <v>0.5</v>
      </c>
      <c r="E19" s="31">
        <v>0</v>
      </c>
      <c r="F19" s="31">
        <v>19.8</v>
      </c>
      <c r="G19" s="31">
        <v>81</v>
      </c>
      <c r="H19" s="22">
        <v>50</v>
      </c>
      <c r="I19" s="22">
        <v>2.1</v>
      </c>
      <c r="J19" s="22">
        <v>4.3</v>
      </c>
      <c r="K19" s="22">
        <v>0.09</v>
      </c>
      <c r="L19" s="22">
        <v>0.02</v>
      </c>
      <c r="M19" s="22">
        <v>0</v>
      </c>
      <c r="N19" s="22">
        <v>0</v>
      </c>
      <c r="O19" s="22">
        <v>0.02</v>
      </c>
    </row>
    <row r="20" spans="1:15" x14ac:dyDescent="0.25">
      <c r="A20" s="26" t="s">
        <v>40</v>
      </c>
      <c r="B20" s="47" t="s">
        <v>196</v>
      </c>
      <c r="C20" s="31">
        <v>70</v>
      </c>
      <c r="D20" s="31">
        <v>4.9000000000000004</v>
      </c>
      <c r="E20" s="31">
        <v>0.5</v>
      </c>
      <c r="F20" s="31">
        <v>31.8</v>
      </c>
      <c r="G20" s="31">
        <v>164</v>
      </c>
      <c r="H20" s="22">
        <v>19.8</v>
      </c>
      <c r="I20" s="22">
        <v>28.4</v>
      </c>
      <c r="J20" s="22">
        <v>75</v>
      </c>
      <c r="K20" s="22">
        <v>1.7</v>
      </c>
      <c r="L20" s="22">
        <v>0</v>
      </c>
      <c r="M20" s="22">
        <v>0</v>
      </c>
      <c r="N20" s="22">
        <v>0.14000000000000001</v>
      </c>
      <c r="O20" s="22">
        <v>0</v>
      </c>
    </row>
    <row r="21" spans="1:15" ht="15.75" thickBot="1" x14ac:dyDescent="0.3">
      <c r="A21" s="26" t="s">
        <v>40</v>
      </c>
      <c r="B21" s="50" t="s">
        <v>197</v>
      </c>
      <c r="C21" s="33">
        <v>45</v>
      </c>
      <c r="D21" s="33">
        <v>3</v>
      </c>
      <c r="E21" s="33">
        <v>0.5</v>
      </c>
      <c r="F21" s="33">
        <v>15</v>
      </c>
      <c r="G21" s="33">
        <v>76.8</v>
      </c>
      <c r="H21" s="25">
        <v>13.2</v>
      </c>
      <c r="I21" s="25">
        <v>22.8</v>
      </c>
      <c r="J21" s="25">
        <v>77.599999999999994</v>
      </c>
      <c r="K21" s="25">
        <v>1.8</v>
      </c>
      <c r="L21" s="25">
        <v>0</v>
      </c>
      <c r="M21" s="25">
        <v>0</v>
      </c>
      <c r="N21" s="25">
        <v>0.08</v>
      </c>
      <c r="O21" s="25">
        <v>0</v>
      </c>
    </row>
    <row r="22" spans="1:15" ht="15.75" thickBot="1" x14ac:dyDescent="0.3">
      <c r="A22" s="59">
        <f>G22*100/G39</f>
        <v>34.760388410583005</v>
      </c>
      <c r="B22" s="28" t="s">
        <v>18</v>
      </c>
      <c r="C22" s="29">
        <f>SUM(C16:C21)</f>
        <v>915</v>
      </c>
      <c r="D22" s="29">
        <f t="shared" ref="D22:O22" si="2">SUM(D16:D21)</f>
        <v>50.3</v>
      </c>
      <c r="E22" s="29">
        <f t="shared" si="2"/>
        <v>15.5</v>
      </c>
      <c r="F22" s="29">
        <f t="shared" si="2"/>
        <v>132.55000000000001</v>
      </c>
      <c r="G22" s="29">
        <f t="shared" si="2"/>
        <v>884.2</v>
      </c>
      <c r="H22" s="29">
        <f t="shared" si="2"/>
        <v>157.69999999999999</v>
      </c>
      <c r="I22" s="29">
        <f t="shared" si="2"/>
        <v>215.60000000000002</v>
      </c>
      <c r="J22" s="29">
        <f t="shared" si="2"/>
        <v>529.4</v>
      </c>
      <c r="K22" s="29">
        <f t="shared" si="2"/>
        <v>7.1</v>
      </c>
      <c r="L22" s="29">
        <f t="shared" si="2"/>
        <v>0.33100000000000002</v>
      </c>
      <c r="M22" s="29">
        <f t="shared" si="2"/>
        <v>0</v>
      </c>
      <c r="N22" s="29">
        <f t="shared" si="2"/>
        <v>0.4</v>
      </c>
      <c r="O22" s="29">
        <f t="shared" si="2"/>
        <v>9.4699999999999989</v>
      </c>
    </row>
    <row r="23" spans="1:15" x14ac:dyDescent="0.25">
      <c r="A23" s="51"/>
      <c r="B23" s="10" t="s">
        <v>22</v>
      </c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x14ac:dyDescent="0.25">
      <c r="A24" s="26" t="s">
        <v>40</v>
      </c>
      <c r="B24" s="47" t="s">
        <v>46</v>
      </c>
      <c r="C24" s="31">
        <v>100</v>
      </c>
      <c r="D24" s="31">
        <v>0.9</v>
      </c>
      <c r="E24" s="31">
        <v>0.1</v>
      </c>
      <c r="F24" s="31">
        <v>7.6</v>
      </c>
      <c r="G24" s="31">
        <v>35</v>
      </c>
      <c r="H24" s="22">
        <v>37</v>
      </c>
      <c r="I24" s="22">
        <v>12</v>
      </c>
      <c r="J24" s="22">
        <v>20</v>
      </c>
      <c r="K24" s="22">
        <v>0.2</v>
      </c>
      <c r="L24" s="22">
        <v>0.03</v>
      </c>
      <c r="M24" s="22">
        <v>0.2</v>
      </c>
      <c r="N24" s="22">
        <v>0.1</v>
      </c>
      <c r="O24" s="22">
        <v>26.7</v>
      </c>
    </row>
    <row r="25" spans="1:15" x14ac:dyDescent="0.25">
      <c r="A25" s="31" t="s">
        <v>155</v>
      </c>
      <c r="B25" s="47" t="s">
        <v>38</v>
      </c>
      <c r="C25" s="31">
        <v>60</v>
      </c>
      <c r="D25" s="31">
        <v>4.5999999999999996</v>
      </c>
      <c r="E25" s="31">
        <v>4.0999999999999996</v>
      </c>
      <c r="F25" s="31">
        <v>30.5</v>
      </c>
      <c r="G25" s="31">
        <v>177</v>
      </c>
      <c r="H25" s="22">
        <v>18</v>
      </c>
      <c r="I25" s="22">
        <v>6.5</v>
      </c>
      <c r="J25" s="22">
        <v>41</v>
      </c>
      <c r="K25" s="22">
        <v>0.56000000000000005</v>
      </c>
      <c r="L25" s="22">
        <v>0.02</v>
      </c>
      <c r="M25" s="22">
        <v>0</v>
      </c>
      <c r="N25" s="22">
        <v>0.05</v>
      </c>
      <c r="O25" s="22">
        <v>0</v>
      </c>
    </row>
    <row r="26" spans="1:15" ht="15.75" thickBot="1" x14ac:dyDescent="0.3">
      <c r="A26" s="26" t="s">
        <v>40</v>
      </c>
      <c r="B26" s="50" t="s">
        <v>30</v>
      </c>
      <c r="C26" s="33">
        <v>200</v>
      </c>
      <c r="D26" s="33">
        <v>5.6</v>
      </c>
      <c r="E26" s="33">
        <v>5</v>
      </c>
      <c r="F26" s="33">
        <v>25.5</v>
      </c>
      <c r="G26" s="33">
        <v>170</v>
      </c>
      <c r="H26" s="25">
        <v>244</v>
      </c>
      <c r="I26" s="25">
        <v>30</v>
      </c>
      <c r="J26" s="25">
        <v>192</v>
      </c>
      <c r="K26" s="25">
        <v>0.2</v>
      </c>
      <c r="L26" s="25">
        <v>0.04</v>
      </c>
      <c r="M26" s="25">
        <v>7.0000000000000007E-2</v>
      </c>
      <c r="N26" s="25">
        <v>0.04</v>
      </c>
      <c r="O26" s="25">
        <v>0.6</v>
      </c>
    </row>
    <row r="27" spans="1:15" ht="15.75" thickBot="1" x14ac:dyDescent="0.3">
      <c r="A27" s="58">
        <f>G27*100/G39</f>
        <v>15.017494201360222</v>
      </c>
      <c r="B27" s="9" t="s">
        <v>18</v>
      </c>
      <c r="C27" s="19">
        <f>SUM(C24:C26)</f>
        <v>360</v>
      </c>
      <c r="D27" s="19">
        <f t="shared" ref="D27:O27" si="3">SUM(D24:D26)</f>
        <v>11.1</v>
      </c>
      <c r="E27" s="19">
        <f t="shared" si="3"/>
        <v>9.1999999999999993</v>
      </c>
      <c r="F27" s="19">
        <f t="shared" si="3"/>
        <v>63.6</v>
      </c>
      <c r="G27" s="19">
        <f t="shared" si="3"/>
        <v>382</v>
      </c>
      <c r="H27" s="19">
        <f t="shared" si="3"/>
        <v>299</v>
      </c>
      <c r="I27" s="19">
        <f t="shared" si="3"/>
        <v>48.5</v>
      </c>
      <c r="J27" s="19">
        <f t="shared" si="3"/>
        <v>253</v>
      </c>
      <c r="K27" s="19">
        <f t="shared" si="3"/>
        <v>0.96</v>
      </c>
      <c r="L27" s="19">
        <f t="shared" si="3"/>
        <v>0.09</v>
      </c>
      <c r="M27" s="19">
        <f t="shared" si="3"/>
        <v>0.27</v>
      </c>
      <c r="N27" s="19">
        <f t="shared" si="3"/>
        <v>0.19000000000000003</v>
      </c>
      <c r="O27" s="19">
        <f t="shared" si="3"/>
        <v>27.3</v>
      </c>
    </row>
    <row r="28" spans="1:15" x14ac:dyDescent="0.25">
      <c r="A28" s="52"/>
      <c r="B28" s="15" t="s">
        <v>23</v>
      </c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 x14ac:dyDescent="0.25">
      <c r="A29" s="31" t="s">
        <v>156</v>
      </c>
      <c r="B29" s="35" t="s">
        <v>28</v>
      </c>
      <c r="C29" s="31">
        <v>200</v>
      </c>
      <c r="D29" s="31">
        <v>3.7</v>
      </c>
      <c r="E29" s="31">
        <v>9.8000000000000007</v>
      </c>
      <c r="F29" s="31">
        <v>18.100000000000001</v>
      </c>
      <c r="G29" s="31">
        <v>177.8</v>
      </c>
      <c r="H29" s="22">
        <v>57.87</v>
      </c>
      <c r="I29" s="22">
        <v>29.97</v>
      </c>
      <c r="J29" s="22">
        <v>72.33</v>
      </c>
      <c r="K29" s="22">
        <v>1.05</v>
      </c>
      <c r="L29" s="22">
        <v>0.32</v>
      </c>
      <c r="M29" s="22">
        <v>0</v>
      </c>
      <c r="N29" s="22">
        <v>7.0000000000000007E-2</v>
      </c>
      <c r="O29" s="22">
        <v>12.6</v>
      </c>
    </row>
    <row r="30" spans="1:15" x14ac:dyDescent="0.25">
      <c r="A30" s="31" t="s">
        <v>192</v>
      </c>
      <c r="B30" s="47" t="s">
        <v>191</v>
      </c>
      <c r="C30" s="31">
        <v>60</v>
      </c>
      <c r="D30" s="31">
        <v>3.5</v>
      </c>
      <c r="E30" s="31">
        <v>8</v>
      </c>
      <c r="F30" s="31">
        <v>1</v>
      </c>
      <c r="G30" s="31">
        <v>90</v>
      </c>
      <c r="H30" s="22">
        <v>19.100000000000001</v>
      </c>
      <c r="I30" s="22">
        <v>9.36</v>
      </c>
      <c r="J30" s="22">
        <v>0</v>
      </c>
      <c r="K30" s="22">
        <v>0.65</v>
      </c>
      <c r="L30" s="22">
        <v>0.02</v>
      </c>
      <c r="M30" s="22">
        <v>0</v>
      </c>
      <c r="N30" s="22">
        <v>0.15</v>
      </c>
      <c r="O30" s="22">
        <v>1.37</v>
      </c>
    </row>
    <row r="31" spans="1:15" x14ac:dyDescent="0.25">
      <c r="A31" s="31" t="s">
        <v>40</v>
      </c>
      <c r="B31" s="47" t="s">
        <v>196</v>
      </c>
      <c r="C31" s="34">
        <v>35</v>
      </c>
      <c r="D31" s="34">
        <v>2.7</v>
      </c>
      <c r="E31" s="34">
        <v>0.3</v>
      </c>
      <c r="F31" s="34">
        <v>17.2</v>
      </c>
      <c r="G31" s="34">
        <v>82</v>
      </c>
      <c r="H31" s="30">
        <v>4</v>
      </c>
      <c r="I31" s="30">
        <v>5.7</v>
      </c>
      <c r="J31" s="30">
        <v>15.2</v>
      </c>
      <c r="K31" s="30">
        <v>0.35</v>
      </c>
      <c r="L31" s="30">
        <v>0</v>
      </c>
      <c r="M31" s="30">
        <v>0</v>
      </c>
      <c r="N31" s="30">
        <v>0.03</v>
      </c>
      <c r="O31" s="30">
        <v>0</v>
      </c>
    </row>
    <row r="32" spans="1:15" x14ac:dyDescent="0.25">
      <c r="A32" s="26" t="s">
        <v>40</v>
      </c>
      <c r="B32" s="47" t="s">
        <v>197</v>
      </c>
      <c r="C32" s="31">
        <v>20</v>
      </c>
      <c r="D32" s="31">
        <v>1.3</v>
      </c>
      <c r="E32" s="31">
        <v>0.2</v>
      </c>
      <c r="F32" s="31">
        <v>6.7</v>
      </c>
      <c r="G32" s="31">
        <v>34.200000000000003</v>
      </c>
      <c r="H32" s="22">
        <v>4.95</v>
      </c>
      <c r="I32" s="22">
        <v>8.6</v>
      </c>
      <c r="J32" s="22">
        <v>29.1</v>
      </c>
      <c r="K32" s="22">
        <v>0.31</v>
      </c>
      <c r="L32" s="22">
        <v>0</v>
      </c>
      <c r="M32" s="22">
        <v>0</v>
      </c>
      <c r="N32" s="22">
        <v>0.01</v>
      </c>
      <c r="O32" s="22">
        <v>1.26</v>
      </c>
    </row>
    <row r="33" spans="1:15" ht="15.75" thickBot="1" x14ac:dyDescent="0.3">
      <c r="A33" s="31" t="s">
        <v>40</v>
      </c>
      <c r="B33" s="54" t="s">
        <v>34</v>
      </c>
      <c r="C33" s="33">
        <v>200</v>
      </c>
      <c r="D33" s="33">
        <v>0.6</v>
      </c>
      <c r="E33" s="33">
        <v>0.2</v>
      </c>
      <c r="F33" s="33">
        <v>30.4</v>
      </c>
      <c r="G33" s="33">
        <v>125.8</v>
      </c>
      <c r="H33" s="25">
        <v>20</v>
      </c>
      <c r="I33" s="25">
        <v>14</v>
      </c>
      <c r="J33" s="25">
        <v>36</v>
      </c>
      <c r="K33" s="25">
        <v>0.6</v>
      </c>
      <c r="L33" s="25">
        <v>0.05</v>
      </c>
      <c r="M33" s="25">
        <v>0.8</v>
      </c>
      <c r="N33" s="25">
        <v>0.02</v>
      </c>
      <c r="O33" s="25">
        <v>8</v>
      </c>
    </row>
    <row r="34" spans="1:15" ht="15.75" thickBot="1" x14ac:dyDescent="0.3">
      <c r="A34" s="60">
        <f>ROUNDDOWN((G34*100/G39),0)</f>
        <v>20</v>
      </c>
      <c r="B34" s="28" t="s">
        <v>18</v>
      </c>
      <c r="C34" s="29">
        <f t="shared" ref="C34:O34" si="4">SUM(C29:C33)</f>
        <v>515</v>
      </c>
      <c r="D34" s="29">
        <f t="shared" si="4"/>
        <v>11.8</v>
      </c>
      <c r="E34" s="29">
        <f t="shared" si="4"/>
        <v>18.5</v>
      </c>
      <c r="F34" s="29">
        <f t="shared" si="4"/>
        <v>73.400000000000006</v>
      </c>
      <c r="G34" s="29">
        <f t="shared" si="4"/>
        <v>509.8</v>
      </c>
      <c r="H34" s="29">
        <f t="shared" si="4"/>
        <v>105.92</v>
      </c>
      <c r="I34" s="29">
        <f t="shared" si="4"/>
        <v>67.63</v>
      </c>
      <c r="J34" s="29">
        <f t="shared" si="4"/>
        <v>152.63</v>
      </c>
      <c r="K34" s="29">
        <f t="shared" si="4"/>
        <v>2.9600000000000004</v>
      </c>
      <c r="L34" s="29">
        <f t="shared" si="4"/>
        <v>0.39</v>
      </c>
      <c r="M34" s="29">
        <f t="shared" si="4"/>
        <v>0.8</v>
      </c>
      <c r="N34" s="29">
        <f t="shared" si="4"/>
        <v>0.28000000000000003</v>
      </c>
      <c r="O34" s="36">
        <f t="shared" si="4"/>
        <v>23.229999999999997</v>
      </c>
    </row>
    <row r="35" spans="1:15" x14ac:dyDescent="0.25">
      <c r="A35" s="53"/>
      <c r="B35" s="37" t="s">
        <v>47</v>
      </c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</row>
    <row r="36" spans="1:15" x14ac:dyDescent="0.25">
      <c r="A36" s="6" t="s">
        <v>40</v>
      </c>
      <c r="B36" s="7" t="s">
        <v>49</v>
      </c>
      <c r="C36" s="38">
        <v>185</v>
      </c>
      <c r="D36" s="39">
        <v>0</v>
      </c>
      <c r="E36" s="39">
        <v>0</v>
      </c>
      <c r="F36" s="39">
        <v>17.600000000000001</v>
      </c>
      <c r="G36" s="39">
        <v>74</v>
      </c>
      <c r="H36" s="39">
        <v>0.02</v>
      </c>
      <c r="I36" s="39">
        <v>0</v>
      </c>
      <c r="J36" s="39">
        <v>0</v>
      </c>
      <c r="K36" s="39">
        <v>0</v>
      </c>
      <c r="L36" s="66">
        <v>0.12</v>
      </c>
      <c r="M36" s="66">
        <v>2.34</v>
      </c>
      <c r="N36" s="39">
        <v>0.3</v>
      </c>
      <c r="O36" s="39">
        <v>20</v>
      </c>
    </row>
    <row r="37" spans="1:15" ht="15.75" thickBot="1" x14ac:dyDescent="0.3">
      <c r="A37" s="40" t="s">
        <v>40</v>
      </c>
      <c r="B37" s="41" t="s">
        <v>31</v>
      </c>
      <c r="C37" s="42">
        <v>15</v>
      </c>
      <c r="D37" s="43">
        <v>1.2</v>
      </c>
      <c r="E37" s="43">
        <v>1.7</v>
      </c>
      <c r="F37" s="43">
        <v>11.2</v>
      </c>
      <c r="G37" s="43">
        <v>63.6</v>
      </c>
      <c r="H37" s="43">
        <v>3</v>
      </c>
      <c r="I37" s="43">
        <v>1.95</v>
      </c>
      <c r="J37" s="43">
        <v>10.35</v>
      </c>
      <c r="K37" s="43">
        <v>0.15</v>
      </c>
      <c r="L37" s="43">
        <v>0</v>
      </c>
      <c r="M37" s="43">
        <v>0</v>
      </c>
      <c r="N37" s="43">
        <v>0.01</v>
      </c>
      <c r="O37" s="43">
        <v>0</v>
      </c>
    </row>
    <row r="38" spans="1:15" ht="15.75" thickBot="1" x14ac:dyDescent="0.3">
      <c r="A38" s="61">
        <f>G38*100/G39</f>
        <v>5.4094429374533153</v>
      </c>
      <c r="B38" s="44" t="s">
        <v>18</v>
      </c>
      <c r="C38" s="45">
        <f>SUM(C36:C37)</f>
        <v>200</v>
      </c>
      <c r="D38" s="45">
        <f t="shared" ref="D38:O38" si="5">SUM(D36:D37)</f>
        <v>1.2</v>
      </c>
      <c r="E38" s="45">
        <f t="shared" si="5"/>
        <v>1.7</v>
      </c>
      <c r="F38" s="45">
        <f t="shared" si="5"/>
        <v>28.8</v>
      </c>
      <c r="G38" s="45">
        <f t="shared" si="5"/>
        <v>137.6</v>
      </c>
      <c r="H38" s="45">
        <f t="shared" si="5"/>
        <v>3.02</v>
      </c>
      <c r="I38" s="45">
        <f t="shared" si="5"/>
        <v>1.95</v>
      </c>
      <c r="J38" s="45">
        <f t="shared" si="5"/>
        <v>10.35</v>
      </c>
      <c r="K38" s="45">
        <f t="shared" si="5"/>
        <v>0.15</v>
      </c>
      <c r="L38" s="45">
        <f t="shared" si="5"/>
        <v>0.12</v>
      </c>
      <c r="M38" s="45">
        <f t="shared" si="5"/>
        <v>2.34</v>
      </c>
      <c r="N38" s="45">
        <f t="shared" si="5"/>
        <v>0.31</v>
      </c>
      <c r="O38" s="45">
        <f t="shared" si="5"/>
        <v>20</v>
      </c>
    </row>
    <row r="39" spans="1:15" ht="15.75" thickBot="1" x14ac:dyDescent="0.3">
      <c r="A39" s="56">
        <f>A9+A14+A22+A27+A34+A38</f>
        <v>100.59676848684987</v>
      </c>
      <c r="B39" s="55" t="s">
        <v>18</v>
      </c>
      <c r="C39" s="46">
        <f t="shared" ref="C39:O39" si="6">C9+C14+C22+C27+C34+C38</f>
        <v>2710</v>
      </c>
      <c r="D39" s="46">
        <f t="shared" si="6"/>
        <v>99.199999999999989</v>
      </c>
      <c r="E39" s="46">
        <f t="shared" si="6"/>
        <v>77.3</v>
      </c>
      <c r="F39" s="46">
        <f t="shared" si="6"/>
        <v>360.35000000000008</v>
      </c>
      <c r="G39" s="46">
        <f t="shared" si="6"/>
        <v>2543.7000000000003</v>
      </c>
      <c r="H39" s="46">
        <f t="shared" si="6"/>
        <v>838.00999999999988</v>
      </c>
      <c r="I39" s="46">
        <f t="shared" si="6"/>
        <v>425.75</v>
      </c>
      <c r="J39" s="46">
        <f t="shared" si="6"/>
        <v>1398.25</v>
      </c>
      <c r="K39" s="46">
        <f t="shared" si="6"/>
        <v>17.72</v>
      </c>
      <c r="L39" s="46">
        <f t="shared" si="6"/>
        <v>1.2040000000000002</v>
      </c>
      <c r="M39" s="46">
        <f t="shared" si="6"/>
        <v>3.51</v>
      </c>
      <c r="N39" s="46">
        <f t="shared" si="6"/>
        <v>1.4100000000000001</v>
      </c>
      <c r="O39" s="46">
        <f t="shared" si="6"/>
        <v>85.199999999999989</v>
      </c>
    </row>
  </sheetData>
  <mergeCells count="4">
    <mergeCell ref="D2:F2"/>
    <mergeCell ref="H2:K2"/>
    <mergeCell ref="L2:O2"/>
    <mergeCell ref="A1:O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2"/>
  <sheetViews>
    <sheetView view="pageBreakPreview" zoomScale="85" zoomScaleNormal="85" zoomScaleSheetLayoutView="85" workbookViewId="0">
      <selection activeCell="G23" sqref="G23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54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158</v>
      </c>
      <c r="B5" s="47" t="s">
        <v>62</v>
      </c>
      <c r="C5" s="31">
        <v>150</v>
      </c>
      <c r="D5" s="31">
        <v>29.7</v>
      </c>
      <c r="E5" s="31">
        <v>10.7</v>
      </c>
      <c r="F5" s="31">
        <v>21.7</v>
      </c>
      <c r="G5" s="31">
        <v>301.2</v>
      </c>
      <c r="H5" s="22">
        <v>224</v>
      </c>
      <c r="I5" s="22">
        <v>32</v>
      </c>
      <c r="J5" s="22">
        <v>291</v>
      </c>
      <c r="K5" s="22">
        <v>0.86</v>
      </c>
      <c r="L5" s="22">
        <v>0.05</v>
      </c>
      <c r="M5" s="22">
        <v>0</v>
      </c>
      <c r="N5" s="22">
        <v>0.06</v>
      </c>
      <c r="O5" s="22">
        <v>0.28999999999999998</v>
      </c>
    </row>
    <row r="6" spans="1:15" x14ac:dyDescent="0.25">
      <c r="A6" s="48" t="s">
        <v>40</v>
      </c>
      <c r="B6" s="47" t="s">
        <v>63</v>
      </c>
      <c r="C6" s="31">
        <v>10</v>
      </c>
      <c r="D6" s="31">
        <v>0.7</v>
      </c>
      <c r="E6" s="31">
        <v>0.9</v>
      </c>
      <c r="F6" s="31">
        <v>5.6</v>
      </c>
      <c r="G6" s="31">
        <v>32.700000000000003</v>
      </c>
      <c r="H6" s="22">
        <v>28.4</v>
      </c>
      <c r="I6" s="22">
        <v>2.6</v>
      </c>
      <c r="J6" s="22">
        <v>25.3</v>
      </c>
      <c r="K6" s="22">
        <v>20</v>
      </c>
      <c r="L6" s="22">
        <v>0.01</v>
      </c>
      <c r="M6" s="22">
        <v>0.02</v>
      </c>
      <c r="N6" s="22">
        <v>0.01</v>
      </c>
      <c r="O6" s="22">
        <v>0.26</v>
      </c>
    </row>
    <row r="7" spans="1:15" x14ac:dyDescent="0.25">
      <c r="A7" s="23" t="s">
        <v>40</v>
      </c>
      <c r="B7" s="47" t="s">
        <v>196</v>
      </c>
      <c r="C7" s="31">
        <v>35</v>
      </c>
      <c r="D7" s="31">
        <v>2.7</v>
      </c>
      <c r="E7" s="31">
        <v>0.3</v>
      </c>
      <c r="F7" s="31">
        <v>17.2</v>
      </c>
      <c r="G7" s="31">
        <v>82</v>
      </c>
      <c r="H7" s="22">
        <v>7</v>
      </c>
      <c r="I7" s="22">
        <v>4.9000000000000004</v>
      </c>
      <c r="J7" s="22">
        <v>22.75</v>
      </c>
      <c r="K7" s="22">
        <v>0.39</v>
      </c>
      <c r="L7" s="22">
        <v>0</v>
      </c>
      <c r="M7" s="22">
        <v>0.39</v>
      </c>
      <c r="N7" s="22">
        <v>0.04</v>
      </c>
      <c r="O7" s="22">
        <v>0</v>
      </c>
    </row>
    <row r="8" spans="1:15" x14ac:dyDescent="0.25">
      <c r="A8" s="48" t="s">
        <v>173</v>
      </c>
      <c r="B8" s="47" t="s">
        <v>174</v>
      </c>
      <c r="C8" s="31">
        <v>10</v>
      </c>
      <c r="D8" s="31">
        <v>0.1</v>
      </c>
      <c r="E8" s="31">
        <v>7.2</v>
      </c>
      <c r="F8" s="31">
        <v>0.1</v>
      </c>
      <c r="G8" s="31">
        <v>66.099999999999994</v>
      </c>
      <c r="H8" s="22">
        <v>2.4</v>
      </c>
      <c r="I8" s="22">
        <v>0</v>
      </c>
      <c r="J8" s="22">
        <v>3</v>
      </c>
      <c r="K8" s="22">
        <v>0.02</v>
      </c>
      <c r="L8" s="22">
        <v>0.05</v>
      </c>
      <c r="M8" s="22">
        <v>0</v>
      </c>
      <c r="N8" s="22">
        <v>0</v>
      </c>
      <c r="O8" s="22">
        <v>0</v>
      </c>
    </row>
    <row r="9" spans="1:15" x14ac:dyDescent="0.25">
      <c r="A9" s="23" t="s">
        <v>40</v>
      </c>
      <c r="B9" s="49" t="s">
        <v>64</v>
      </c>
      <c r="C9" s="32">
        <v>100</v>
      </c>
      <c r="D9" s="32">
        <v>0.9</v>
      </c>
      <c r="E9" s="32">
        <v>0.2</v>
      </c>
      <c r="F9" s="32">
        <v>8.1</v>
      </c>
      <c r="G9" s="32">
        <v>39</v>
      </c>
      <c r="H9" s="24">
        <v>40</v>
      </c>
      <c r="I9" s="24">
        <v>10</v>
      </c>
      <c r="J9" s="24">
        <v>14</v>
      </c>
      <c r="K9" s="24">
        <v>0.1</v>
      </c>
      <c r="L9" s="24">
        <v>0.01</v>
      </c>
      <c r="M9" s="24">
        <v>0.2</v>
      </c>
      <c r="N9" s="24">
        <v>0.1</v>
      </c>
      <c r="O9" s="24">
        <v>53.2</v>
      </c>
    </row>
    <row r="10" spans="1:15" ht="15.75" thickBot="1" x14ac:dyDescent="0.3">
      <c r="A10" s="48" t="s">
        <v>159</v>
      </c>
      <c r="B10" s="50" t="s">
        <v>65</v>
      </c>
      <c r="C10" s="33">
        <v>200</v>
      </c>
      <c r="D10" s="33">
        <v>0.2</v>
      </c>
      <c r="E10" s="33">
        <v>0</v>
      </c>
      <c r="F10" s="33">
        <v>0.1</v>
      </c>
      <c r="G10" s="33">
        <v>1.4</v>
      </c>
      <c r="H10" s="25">
        <v>4.4000000000000004</v>
      </c>
      <c r="I10" s="25">
        <v>3.8</v>
      </c>
      <c r="J10" s="25">
        <v>7.2</v>
      </c>
      <c r="K10" s="25">
        <v>0.71</v>
      </c>
      <c r="L10" s="25">
        <v>0</v>
      </c>
      <c r="M10" s="25">
        <v>0</v>
      </c>
      <c r="N10" s="25">
        <v>0</v>
      </c>
      <c r="O10" s="25">
        <v>0.04</v>
      </c>
    </row>
    <row r="11" spans="1:15" ht="15.75" thickBot="1" x14ac:dyDescent="0.3">
      <c r="A11" s="57">
        <f>ROUNDDOWN((G11*100/G42),0)</f>
        <v>20</v>
      </c>
      <c r="B11" s="8" t="s">
        <v>18</v>
      </c>
      <c r="C11" s="18">
        <f t="shared" ref="C11:O11" si="0">SUM(C5:C10)</f>
        <v>505</v>
      </c>
      <c r="D11" s="18">
        <f t="shared" si="0"/>
        <v>34.300000000000004</v>
      </c>
      <c r="E11" s="18">
        <f t="shared" si="0"/>
        <v>19.3</v>
      </c>
      <c r="F11" s="18">
        <f t="shared" si="0"/>
        <v>52.800000000000004</v>
      </c>
      <c r="G11" s="18">
        <f t="shared" si="0"/>
        <v>522.4</v>
      </c>
      <c r="H11" s="18">
        <f t="shared" si="0"/>
        <v>306.19999999999993</v>
      </c>
      <c r="I11" s="18">
        <f t="shared" si="0"/>
        <v>53.3</v>
      </c>
      <c r="J11" s="18">
        <f t="shared" si="0"/>
        <v>363.25</v>
      </c>
      <c r="K11" s="18">
        <f t="shared" si="0"/>
        <v>22.080000000000002</v>
      </c>
      <c r="L11" s="18">
        <f t="shared" si="0"/>
        <v>0.12000000000000001</v>
      </c>
      <c r="M11" s="18">
        <f t="shared" si="0"/>
        <v>0.6100000000000001</v>
      </c>
      <c r="N11" s="18">
        <f t="shared" si="0"/>
        <v>0.21</v>
      </c>
      <c r="O11" s="18">
        <f t="shared" si="0"/>
        <v>53.79</v>
      </c>
    </row>
    <row r="12" spans="1:15" x14ac:dyDescent="0.25">
      <c r="A12" s="51"/>
      <c r="B12" s="10" t="s">
        <v>20</v>
      </c>
      <c r="C12" s="11"/>
      <c r="D12" s="12"/>
      <c r="E12" s="12"/>
      <c r="F12" s="12"/>
      <c r="G12" s="12"/>
      <c r="H12" s="51"/>
      <c r="I12" s="12"/>
      <c r="J12" s="12"/>
      <c r="K12" s="12"/>
      <c r="L12" s="12"/>
      <c r="M12" s="12"/>
      <c r="N12" s="12"/>
      <c r="O12" s="12"/>
    </row>
    <row r="13" spans="1:15" x14ac:dyDescent="0.25">
      <c r="A13" s="1" t="s">
        <v>145</v>
      </c>
      <c r="B13" s="5" t="s">
        <v>48</v>
      </c>
      <c r="C13" s="2">
        <v>15</v>
      </c>
      <c r="D13" s="3">
        <v>3.5</v>
      </c>
      <c r="E13" s="3">
        <v>4.4000000000000004</v>
      </c>
      <c r="F13" s="3">
        <v>0</v>
      </c>
      <c r="G13" s="3">
        <v>53.8</v>
      </c>
      <c r="H13" s="3">
        <v>132</v>
      </c>
      <c r="I13" s="3">
        <v>5.3</v>
      </c>
      <c r="J13" s="3">
        <v>75</v>
      </c>
      <c r="K13" s="65">
        <v>0.15</v>
      </c>
      <c r="L13" s="3">
        <v>0.04</v>
      </c>
      <c r="M13" s="3">
        <v>0</v>
      </c>
      <c r="N13" s="65">
        <v>0.01</v>
      </c>
      <c r="O13" s="65">
        <v>0.11</v>
      </c>
    </row>
    <row r="14" spans="1:15" x14ac:dyDescent="0.25">
      <c r="A14" s="1" t="s">
        <v>40</v>
      </c>
      <c r="B14" s="5" t="s">
        <v>197</v>
      </c>
      <c r="C14" s="2">
        <v>30</v>
      </c>
      <c r="D14" s="3">
        <v>2</v>
      </c>
      <c r="E14" s="3">
        <v>0.4</v>
      </c>
      <c r="F14" s="3">
        <v>10</v>
      </c>
      <c r="G14" s="3">
        <v>51.2</v>
      </c>
      <c r="H14" s="3">
        <v>9.9</v>
      </c>
      <c r="I14" s="3">
        <v>16.2</v>
      </c>
      <c r="J14" s="3">
        <v>54.9</v>
      </c>
      <c r="K14" s="3">
        <v>1.26</v>
      </c>
      <c r="L14" s="3">
        <v>0</v>
      </c>
      <c r="M14" s="3">
        <v>0</v>
      </c>
      <c r="N14" s="3">
        <v>0.05</v>
      </c>
      <c r="O14" s="3">
        <v>0</v>
      </c>
    </row>
    <row r="15" spans="1:15" ht="15.75" thickBot="1" x14ac:dyDescent="0.3">
      <c r="A15" s="1" t="s">
        <v>213</v>
      </c>
      <c r="B15" s="5" t="s">
        <v>214</v>
      </c>
      <c r="C15" s="2">
        <v>200</v>
      </c>
      <c r="D15" s="3">
        <v>0.3</v>
      </c>
      <c r="E15" s="3">
        <v>0</v>
      </c>
      <c r="F15" s="3">
        <v>6.9</v>
      </c>
      <c r="G15" s="3">
        <v>28.8</v>
      </c>
      <c r="H15" s="3">
        <v>6</v>
      </c>
      <c r="I15" s="3">
        <v>5.4</v>
      </c>
      <c r="J15" s="3">
        <v>8.3000000000000007</v>
      </c>
      <c r="K15" s="65">
        <v>0.79</v>
      </c>
      <c r="L15" s="3">
        <v>0</v>
      </c>
      <c r="M15" s="3">
        <v>0</v>
      </c>
      <c r="N15" s="3">
        <v>0</v>
      </c>
      <c r="O15" s="65">
        <v>0.76</v>
      </c>
    </row>
    <row r="16" spans="1:15" ht="15.75" thickBot="1" x14ac:dyDescent="0.3">
      <c r="A16" s="58">
        <f>G16*100/G42</f>
        <v>5.2590205172549327</v>
      </c>
      <c r="B16" s="9" t="s">
        <v>18</v>
      </c>
      <c r="C16" s="19">
        <f>SUM(C13:C15)</f>
        <v>245</v>
      </c>
      <c r="D16" s="19">
        <f t="shared" ref="D16:O16" si="1">SUM(D13:D15)</f>
        <v>5.8</v>
      </c>
      <c r="E16" s="19">
        <f t="shared" si="1"/>
        <v>4.8000000000000007</v>
      </c>
      <c r="F16" s="19">
        <f t="shared" si="1"/>
        <v>16.899999999999999</v>
      </c>
      <c r="G16" s="19">
        <f t="shared" si="1"/>
        <v>133.80000000000001</v>
      </c>
      <c r="H16" s="19">
        <f t="shared" si="1"/>
        <v>147.9</v>
      </c>
      <c r="I16" s="19">
        <f t="shared" si="1"/>
        <v>26.9</v>
      </c>
      <c r="J16" s="19">
        <f t="shared" si="1"/>
        <v>138.20000000000002</v>
      </c>
      <c r="K16" s="19">
        <f t="shared" si="1"/>
        <v>2.2000000000000002</v>
      </c>
      <c r="L16" s="19">
        <f t="shared" si="1"/>
        <v>0.04</v>
      </c>
      <c r="M16" s="19">
        <f t="shared" si="1"/>
        <v>0</v>
      </c>
      <c r="N16" s="19">
        <f t="shared" si="1"/>
        <v>6.0000000000000005E-2</v>
      </c>
      <c r="O16" s="19">
        <f t="shared" si="1"/>
        <v>0.87</v>
      </c>
    </row>
    <row r="17" spans="1:15" x14ac:dyDescent="0.25">
      <c r="A17" s="51"/>
      <c r="B17" s="15" t="s">
        <v>21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4.45" customHeight="1" x14ac:dyDescent="0.25">
      <c r="A18" s="31" t="s">
        <v>160</v>
      </c>
      <c r="B18" s="35" t="s">
        <v>66</v>
      </c>
      <c r="C18" s="31">
        <v>60</v>
      </c>
      <c r="D18" s="31">
        <v>0.5</v>
      </c>
      <c r="E18" s="31">
        <v>0.1</v>
      </c>
      <c r="F18" s="31">
        <v>1.5</v>
      </c>
      <c r="G18" s="31">
        <v>8.5</v>
      </c>
      <c r="H18" s="22">
        <v>13.8</v>
      </c>
      <c r="I18" s="22">
        <v>8.4</v>
      </c>
      <c r="J18" s="22">
        <v>25.2</v>
      </c>
      <c r="K18" s="22">
        <v>0.36</v>
      </c>
      <c r="L18" s="22">
        <v>6.0000000000000001E-3</v>
      </c>
      <c r="M18" s="22">
        <v>0</v>
      </c>
      <c r="N18" s="22">
        <v>0.02</v>
      </c>
      <c r="O18" s="22">
        <v>6</v>
      </c>
    </row>
    <row r="19" spans="1:15" x14ac:dyDescent="0.25">
      <c r="A19" s="31" t="s">
        <v>143</v>
      </c>
      <c r="B19" s="35" t="s">
        <v>67</v>
      </c>
      <c r="C19" s="31">
        <v>200</v>
      </c>
      <c r="D19" s="31">
        <v>4.9000000000000004</v>
      </c>
      <c r="E19" s="31">
        <v>5.8</v>
      </c>
      <c r="F19" s="31">
        <v>11.3</v>
      </c>
      <c r="G19" s="31">
        <v>116.9</v>
      </c>
      <c r="H19" s="22">
        <v>25.6</v>
      </c>
      <c r="I19" s="22">
        <v>15.4</v>
      </c>
      <c r="J19" s="22">
        <v>40.4</v>
      </c>
      <c r="K19" s="22">
        <v>0.5</v>
      </c>
      <c r="L19" s="22">
        <v>0.1</v>
      </c>
      <c r="M19" s="22">
        <v>0</v>
      </c>
      <c r="N19" s="22">
        <v>0.04</v>
      </c>
      <c r="O19" s="22">
        <v>6.42</v>
      </c>
    </row>
    <row r="20" spans="1:15" x14ac:dyDescent="0.25">
      <c r="A20" s="31" t="s">
        <v>144</v>
      </c>
      <c r="B20" s="49" t="s">
        <v>52</v>
      </c>
      <c r="C20" s="32">
        <v>150</v>
      </c>
      <c r="D20" s="32">
        <v>5.4</v>
      </c>
      <c r="E20" s="32">
        <v>4.9000000000000004</v>
      </c>
      <c r="F20" s="32">
        <v>32.799999999999997</v>
      </c>
      <c r="G20" s="32">
        <v>196.8</v>
      </c>
      <c r="H20" s="24">
        <v>12</v>
      </c>
      <c r="I20" s="24">
        <v>7.2</v>
      </c>
      <c r="J20" s="24">
        <v>41</v>
      </c>
      <c r="K20" s="24">
        <v>0.73</v>
      </c>
      <c r="L20" s="24">
        <v>0.02</v>
      </c>
      <c r="M20" s="24">
        <v>0</v>
      </c>
      <c r="N20" s="24">
        <v>0.06</v>
      </c>
      <c r="O20" s="24">
        <v>0</v>
      </c>
    </row>
    <row r="21" spans="1:15" x14ac:dyDescent="0.25">
      <c r="A21" s="31" t="s">
        <v>186</v>
      </c>
      <c r="B21" s="49" t="s">
        <v>188</v>
      </c>
      <c r="C21" s="32">
        <v>100</v>
      </c>
      <c r="D21" s="32">
        <v>16.739999999999998</v>
      </c>
      <c r="E21" s="32">
        <v>15.88</v>
      </c>
      <c r="F21" s="32">
        <v>6.66</v>
      </c>
      <c r="G21" s="32">
        <v>236.6</v>
      </c>
      <c r="H21" s="24">
        <v>47</v>
      </c>
      <c r="I21" s="24">
        <v>18</v>
      </c>
      <c r="J21" s="24">
        <v>275</v>
      </c>
      <c r="K21" s="24">
        <v>5.72</v>
      </c>
      <c r="L21" s="24">
        <v>4.7</v>
      </c>
      <c r="M21" s="24">
        <v>0</v>
      </c>
      <c r="N21" s="24">
        <v>0.21</v>
      </c>
      <c r="O21" s="24">
        <v>12.4</v>
      </c>
    </row>
    <row r="22" spans="1:15" x14ac:dyDescent="0.25">
      <c r="A22" s="31" t="s">
        <v>40</v>
      </c>
      <c r="B22" s="47" t="s">
        <v>182</v>
      </c>
      <c r="C22" s="31">
        <v>180</v>
      </c>
      <c r="D22" s="31">
        <v>0</v>
      </c>
      <c r="E22" s="31">
        <v>0</v>
      </c>
      <c r="F22" s="31">
        <v>20.5</v>
      </c>
      <c r="G22" s="31">
        <v>81.3</v>
      </c>
      <c r="H22" s="22">
        <v>50</v>
      </c>
      <c r="I22" s="22">
        <v>2.1</v>
      </c>
      <c r="J22" s="22">
        <v>4.3</v>
      </c>
      <c r="K22" s="22">
        <v>0.09</v>
      </c>
      <c r="L22" s="22">
        <v>0.02</v>
      </c>
      <c r="M22" s="22">
        <v>0</v>
      </c>
      <c r="N22" s="22">
        <v>0</v>
      </c>
      <c r="O22" s="22">
        <v>0.02</v>
      </c>
    </row>
    <row r="23" spans="1:15" x14ac:dyDescent="0.25">
      <c r="A23" s="26" t="s">
        <v>40</v>
      </c>
      <c r="B23" s="47" t="s">
        <v>197</v>
      </c>
      <c r="C23" s="31">
        <v>20</v>
      </c>
      <c r="D23" s="31">
        <v>1.3</v>
      </c>
      <c r="E23" s="31">
        <v>0.2</v>
      </c>
      <c r="F23" s="31">
        <v>6.7</v>
      </c>
      <c r="G23" s="31">
        <v>34.200000000000003</v>
      </c>
      <c r="H23" s="22">
        <v>6.6</v>
      </c>
      <c r="I23" s="22">
        <v>10.8</v>
      </c>
      <c r="J23" s="22">
        <v>36.6</v>
      </c>
      <c r="K23" s="22">
        <v>0.84</v>
      </c>
      <c r="L23" s="22">
        <v>0</v>
      </c>
      <c r="M23" s="22">
        <v>0</v>
      </c>
      <c r="N23" s="22">
        <v>0.04</v>
      </c>
      <c r="O23" s="22">
        <v>0</v>
      </c>
    </row>
    <row r="24" spans="1:15" ht="15.75" thickBot="1" x14ac:dyDescent="0.3">
      <c r="A24" s="26" t="s">
        <v>40</v>
      </c>
      <c r="B24" s="50" t="s">
        <v>196</v>
      </c>
      <c r="C24" s="33">
        <v>95</v>
      </c>
      <c r="D24" s="33">
        <v>7.3</v>
      </c>
      <c r="E24" s="33">
        <v>0.8</v>
      </c>
      <c r="F24" s="33">
        <v>46.7</v>
      </c>
      <c r="G24" s="33">
        <v>222.6</v>
      </c>
      <c r="H24" s="25">
        <v>19</v>
      </c>
      <c r="I24" s="25">
        <v>13.3</v>
      </c>
      <c r="J24" s="25">
        <v>61.75</v>
      </c>
      <c r="K24" s="25">
        <v>1.05</v>
      </c>
      <c r="L24" s="25">
        <v>0</v>
      </c>
      <c r="M24" s="25">
        <v>1</v>
      </c>
      <c r="N24" s="25">
        <v>0.1</v>
      </c>
      <c r="O24" s="25">
        <v>0</v>
      </c>
    </row>
    <row r="25" spans="1:15" ht="15.75" thickBot="1" x14ac:dyDescent="0.3">
      <c r="A25" s="59">
        <f>ROUNDDOWN((G25*100/G42),0)</f>
        <v>35</v>
      </c>
      <c r="B25" s="28" t="s">
        <v>18</v>
      </c>
      <c r="C25" s="29">
        <f>SUM(C18:C24)</f>
        <v>805</v>
      </c>
      <c r="D25" s="29">
        <f t="shared" ref="D25:O25" si="2">SUM(D18:D24)</f>
        <v>36.14</v>
      </c>
      <c r="E25" s="29">
        <f t="shared" si="2"/>
        <v>27.68</v>
      </c>
      <c r="F25" s="29">
        <f t="shared" si="2"/>
        <v>126.16</v>
      </c>
      <c r="G25" s="29">
        <f t="shared" si="2"/>
        <v>896.90000000000009</v>
      </c>
      <c r="H25" s="29">
        <f t="shared" si="2"/>
        <v>174</v>
      </c>
      <c r="I25" s="29">
        <f t="shared" si="2"/>
        <v>75.2</v>
      </c>
      <c r="J25" s="29">
        <f t="shared" si="2"/>
        <v>484.25000000000006</v>
      </c>
      <c r="K25" s="29">
        <f t="shared" si="2"/>
        <v>9.2900000000000009</v>
      </c>
      <c r="L25" s="29">
        <f t="shared" si="2"/>
        <v>4.8460000000000001</v>
      </c>
      <c r="M25" s="29">
        <f t="shared" si="2"/>
        <v>1</v>
      </c>
      <c r="N25" s="29">
        <f t="shared" si="2"/>
        <v>0.47</v>
      </c>
      <c r="O25" s="29">
        <f t="shared" si="2"/>
        <v>24.84</v>
      </c>
    </row>
    <row r="26" spans="1:15" x14ac:dyDescent="0.25">
      <c r="A26" s="51"/>
      <c r="B26" s="10" t="s">
        <v>22</v>
      </c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26" t="s">
        <v>40</v>
      </c>
      <c r="B27" s="47" t="s">
        <v>33</v>
      </c>
      <c r="C27" s="31">
        <v>100</v>
      </c>
      <c r="D27" s="31">
        <v>0.4</v>
      </c>
      <c r="E27" s="31">
        <v>0.3</v>
      </c>
      <c r="F27" s="31">
        <v>10.3</v>
      </c>
      <c r="G27" s="31">
        <v>45.5</v>
      </c>
      <c r="H27" s="22">
        <v>9</v>
      </c>
      <c r="I27" s="22">
        <v>7</v>
      </c>
      <c r="J27" s="22">
        <v>12</v>
      </c>
      <c r="K27" s="22">
        <v>0.2</v>
      </c>
      <c r="L27" s="22">
        <v>0</v>
      </c>
      <c r="M27" s="22">
        <v>0.1</v>
      </c>
      <c r="N27" s="22">
        <v>0</v>
      </c>
      <c r="O27" s="22">
        <v>4.3</v>
      </c>
    </row>
    <row r="28" spans="1:15" x14ac:dyDescent="0.25">
      <c r="A28" s="26" t="s">
        <v>40</v>
      </c>
      <c r="B28" s="47" t="s">
        <v>71</v>
      </c>
      <c r="C28" s="31">
        <v>200</v>
      </c>
      <c r="D28" s="31">
        <v>5.8</v>
      </c>
      <c r="E28" s="31">
        <v>5</v>
      </c>
      <c r="F28" s="31">
        <v>9.6</v>
      </c>
      <c r="G28" s="31">
        <v>116</v>
      </c>
      <c r="H28" s="22">
        <v>222.8</v>
      </c>
      <c r="I28" s="22">
        <v>25.7</v>
      </c>
      <c r="J28" s="22">
        <v>165.21</v>
      </c>
      <c r="K28" s="22">
        <v>0.18</v>
      </c>
      <c r="L28" s="22">
        <v>0.04</v>
      </c>
      <c r="M28" s="22">
        <v>0.21</v>
      </c>
      <c r="N28" s="22">
        <v>0.05</v>
      </c>
      <c r="O28" s="22">
        <v>1.1000000000000001</v>
      </c>
    </row>
    <row r="29" spans="1:15" ht="15.75" thickBot="1" x14ac:dyDescent="0.3">
      <c r="A29" s="26" t="s">
        <v>40</v>
      </c>
      <c r="B29" s="47" t="s">
        <v>72</v>
      </c>
      <c r="C29" s="31">
        <v>85</v>
      </c>
      <c r="D29" s="31">
        <v>3.5</v>
      </c>
      <c r="E29" s="31">
        <v>0.5</v>
      </c>
      <c r="F29" s="31">
        <v>46.7</v>
      </c>
      <c r="G29" s="31">
        <v>205.3</v>
      </c>
      <c r="H29" s="22">
        <v>13.2</v>
      </c>
      <c r="I29" s="22">
        <v>8</v>
      </c>
      <c r="J29" s="22">
        <v>29.6</v>
      </c>
      <c r="K29" s="22">
        <v>1</v>
      </c>
      <c r="L29" s="22">
        <v>0</v>
      </c>
      <c r="M29" s="22">
        <v>0</v>
      </c>
      <c r="N29" s="22">
        <v>0.04</v>
      </c>
      <c r="O29" s="22">
        <v>0.2</v>
      </c>
    </row>
    <row r="30" spans="1:15" ht="15.75" thickBot="1" x14ac:dyDescent="0.3">
      <c r="A30" s="58">
        <f>ROUNDUP((G30*100/G42),0)</f>
        <v>15</v>
      </c>
      <c r="B30" s="9" t="s">
        <v>18</v>
      </c>
      <c r="C30" s="19">
        <f t="shared" ref="C30:O30" si="3">SUM(C27:C29)</f>
        <v>385</v>
      </c>
      <c r="D30" s="19">
        <f t="shared" si="3"/>
        <v>9.6999999999999993</v>
      </c>
      <c r="E30" s="19">
        <f t="shared" si="3"/>
        <v>5.8</v>
      </c>
      <c r="F30" s="19">
        <f t="shared" si="3"/>
        <v>66.599999999999994</v>
      </c>
      <c r="G30" s="19">
        <f t="shared" si="3"/>
        <v>366.8</v>
      </c>
      <c r="H30" s="19">
        <f t="shared" si="3"/>
        <v>245</v>
      </c>
      <c r="I30" s="19">
        <f t="shared" si="3"/>
        <v>40.700000000000003</v>
      </c>
      <c r="J30" s="19">
        <f t="shared" si="3"/>
        <v>206.81</v>
      </c>
      <c r="K30" s="19">
        <f t="shared" si="3"/>
        <v>1.38</v>
      </c>
      <c r="L30" s="19">
        <f t="shared" si="3"/>
        <v>0.04</v>
      </c>
      <c r="M30" s="19">
        <f t="shared" si="3"/>
        <v>0.31</v>
      </c>
      <c r="N30" s="19">
        <f t="shared" si="3"/>
        <v>0.09</v>
      </c>
      <c r="O30" s="19">
        <f t="shared" si="3"/>
        <v>5.6000000000000005</v>
      </c>
    </row>
    <row r="31" spans="1:15" x14ac:dyDescent="0.25">
      <c r="A31" s="52"/>
      <c r="B31" s="15" t="s">
        <v>23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 x14ac:dyDescent="0.25">
      <c r="A32" s="31" t="s">
        <v>201</v>
      </c>
      <c r="B32" s="35" t="s">
        <v>198</v>
      </c>
      <c r="C32" s="31">
        <v>80</v>
      </c>
      <c r="D32" s="31">
        <v>1.2</v>
      </c>
      <c r="E32" s="31">
        <v>3.6</v>
      </c>
      <c r="F32" s="31">
        <v>5.6</v>
      </c>
      <c r="G32" s="31">
        <v>61</v>
      </c>
      <c r="H32" s="22">
        <v>34.520000000000003</v>
      </c>
      <c r="I32" s="22">
        <v>10.27</v>
      </c>
      <c r="J32" s="22">
        <v>19.36</v>
      </c>
      <c r="K32" s="22">
        <v>0.42</v>
      </c>
      <c r="L32" s="22">
        <v>0</v>
      </c>
      <c r="M32" s="22">
        <v>1.9</v>
      </c>
      <c r="N32" s="22">
        <v>0.01</v>
      </c>
      <c r="O32" s="22">
        <v>8.74</v>
      </c>
    </row>
    <row r="33" spans="1:15" x14ac:dyDescent="0.25">
      <c r="A33" s="31" t="s">
        <v>76</v>
      </c>
      <c r="B33" s="47" t="s">
        <v>73</v>
      </c>
      <c r="C33" s="31">
        <v>150</v>
      </c>
      <c r="D33" s="31">
        <v>3.2</v>
      </c>
      <c r="E33" s="31">
        <v>5.2</v>
      </c>
      <c r="F33" s="31">
        <v>19.8</v>
      </c>
      <c r="G33" s="31">
        <v>139.4</v>
      </c>
      <c r="H33" s="22">
        <v>39</v>
      </c>
      <c r="I33" s="22">
        <v>28</v>
      </c>
      <c r="J33" s="22">
        <v>84</v>
      </c>
      <c r="K33" s="22">
        <v>1.03</v>
      </c>
      <c r="L33" s="22">
        <v>0.02</v>
      </c>
      <c r="M33" s="22">
        <v>0</v>
      </c>
      <c r="N33" s="22">
        <v>0.12</v>
      </c>
      <c r="O33" s="22">
        <v>10.199999999999999</v>
      </c>
    </row>
    <row r="34" spans="1:15" x14ac:dyDescent="0.25">
      <c r="A34" s="31" t="s">
        <v>77</v>
      </c>
      <c r="B34" s="47" t="s">
        <v>74</v>
      </c>
      <c r="C34" s="34">
        <v>90</v>
      </c>
      <c r="D34" s="34">
        <v>15.8</v>
      </c>
      <c r="E34" s="34">
        <v>5.9</v>
      </c>
      <c r="F34" s="34">
        <v>7.7</v>
      </c>
      <c r="G34" s="34">
        <v>147.19999999999999</v>
      </c>
      <c r="H34" s="30">
        <v>19.8</v>
      </c>
      <c r="I34" s="30">
        <v>21.6</v>
      </c>
      <c r="J34" s="30">
        <v>144.9</v>
      </c>
      <c r="K34" s="30">
        <v>0.67</v>
      </c>
      <c r="L34" s="30">
        <v>0.03</v>
      </c>
      <c r="M34" s="30">
        <v>0</v>
      </c>
      <c r="N34" s="30">
        <v>0.13</v>
      </c>
      <c r="O34" s="30">
        <v>0.26</v>
      </c>
    </row>
    <row r="35" spans="1:15" x14ac:dyDescent="0.25">
      <c r="A35" s="26" t="s">
        <v>40</v>
      </c>
      <c r="B35" s="47" t="s">
        <v>197</v>
      </c>
      <c r="C35" s="31">
        <v>30</v>
      </c>
      <c r="D35" s="31">
        <v>2</v>
      </c>
      <c r="E35" s="31">
        <v>0.4</v>
      </c>
      <c r="F35" s="31">
        <v>10</v>
      </c>
      <c r="G35" s="31">
        <v>51.2</v>
      </c>
      <c r="H35" s="22">
        <v>9.9</v>
      </c>
      <c r="I35" s="22">
        <v>16.2</v>
      </c>
      <c r="J35" s="22">
        <v>54.9</v>
      </c>
      <c r="K35" s="22">
        <v>1.3</v>
      </c>
      <c r="L35" s="22">
        <v>0</v>
      </c>
      <c r="M35" s="22">
        <v>0</v>
      </c>
      <c r="N35" s="22">
        <v>0.1</v>
      </c>
      <c r="O35" s="22">
        <v>0</v>
      </c>
    </row>
    <row r="36" spans="1:15" ht="15.75" thickBot="1" x14ac:dyDescent="0.3">
      <c r="A36" s="31" t="s">
        <v>40</v>
      </c>
      <c r="B36" s="54" t="s">
        <v>75</v>
      </c>
      <c r="C36" s="33">
        <v>200</v>
      </c>
      <c r="D36" s="33">
        <v>0.2</v>
      </c>
      <c r="E36" s="33">
        <v>0.2</v>
      </c>
      <c r="F36" s="33">
        <v>22.9</v>
      </c>
      <c r="G36" s="33">
        <v>90</v>
      </c>
      <c r="H36" s="25">
        <v>15.55</v>
      </c>
      <c r="I36" s="25">
        <v>8.9</v>
      </c>
      <c r="J36" s="25">
        <v>15.55</v>
      </c>
      <c r="K36" s="25">
        <v>3.1</v>
      </c>
      <c r="L36" s="25">
        <v>0</v>
      </c>
      <c r="M36" s="25">
        <v>0.2</v>
      </c>
      <c r="N36" s="25">
        <v>0.02</v>
      </c>
      <c r="O36" s="25">
        <v>4.4000000000000004</v>
      </c>
    </row>
    <row r="37" spans="1:15" ht="15.75" thickBot="1" x14ac:dyDescent="0.3">
      <c r="A37" s="60">
        <f>ROUNDUP((G37*100/G42),0)</f>
        <v>20</v>
      </c>
      <c r="B37" s="28" t="s">
        <v>18</v>
      </c>
      <c r="C37" s="29">
        <f t="shared" ref="C37:O37" si="4">SUM(C32:C36)</f>
        <v>550</v>
      </c>
      <c r="D37" s="29">
        <f t="shared" si="4"/>
        <v>22.400000000000002</v>
      </c>
      <c r="E37" s="29">
        <f t="shared" si="4"/>
        <v>15.3</v>
      </c>
      <c r="F37" s="29">
        <f t="shared" si="4"/>
        <v>66</v>
      </c>
      <c r="G37" s="29">
        <f t="shared" si="4"/>
        <v>488.8</v>
      </c>
      <c r="H37" s="29">
        <f t="shared" si="4"/>
        <v>118.77000000000001</v>
      </c>
      <c r="I37" s="29">
        <f t="shared" si="4"/>
        <v>84.97</v>
      </c>
      <c r="J37" s="29">
        <f t="shared" si="4"/>
        <v>318.70999999999998</v>
      </c>
      <c r="K37" s="29">
        <f t="shared" si="4"/>
        <v>6.52</v>
      </c>
      <c r="L37" s="29">
        <f t="shared" si="4"/>
        <v>0.05</v>
      </c>
      <c r="M37" s="29">
        <f t="shared" si="4"/>
        <v>2.1</v>
      </c>
      <c r="N37" s="29">
        <f t="shared" si="4"/>
        <v>0.38</v>
      </c>
      <c r="O37" s="36">
        <f t="shared" si="4"/>
        <v>23.6</v>
      </c>
    </row>
    <row r="38" spans="1:15" x14ac:dyDescent="0.25">
      <c r="A38" s="53"/>
      <c r="B38" s="37" t="s">
        <v>47</v>
      </c>
      <c r="C38" s="20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x14ac:dyDescent="0.25">
      <c r="A39" s="6" t="s">
        <v>40</v>
      </c>
      <c r="B39" s="7" t="s">
        <v>27</v>
      </c>
      <c r="C39" s="38">
        <v>190</v>
      </c>
      <c r="D39" s="39">
        <v>5.3</v>
      </c>
      <c r="E39" s="39">
        <v>6.1</v>
      </c>
      <c r="F39" s="39">
        <v>7.6</v>
      </c>
      <c r="G39" s="39">
        <v>104.5</v>
      </c>
      <c r="H39" s="39">
        <v>228</v>
      </c>
      <c r="I39" s="66">
        <v>26.6</v>
      </c>
      <c r="J39" s="39">
        <v>180.5</v>
      </c>
      <c r="K39" s="39">
        <v>0.19</v>
      </c>
      <c r="L39" s="39">
        <v>0.04</v>
      </c>
      <c r="M39" s="66">
        <v>0.13</v>
      </c>
      <c r="N39" s="66">
        <v>0.06</v>
      </c>
      <c r="O39" s="39">
        <v>1.33</v>
      </c>
    </row>
    <row r="40" spans="1:15" ht="15.75" thickBot="1" x14ac:dyDescent="0.3">
      <c r="A40" s="40" t="s">
        <v>40</v>
      </c>
      <c r="B40" s="41" t="s">
        <v>106</v>
      </c>
      <c r="C40" s="42">
        <v>10</v>
      </c>
      <c r="D40" s="43">
        <v>1</v>
      </c>
      <c r="E40" s="43">
        <v>0.1</v>
      </c>
      <c r="F40" s="43">
        <v>6.4</v>
      </c>
      <c r="G40" s="43">
        <v>31</v>
      </c>
      <c r="H40" s="43">
        <v>28</v>
      </c>
      <c r="I40" s="43">
        <v>44</v>
      </c>
      <c r="J40" s="43">
        <v>114</v>
      </c>
      <c r="K40" s="43">
        <v>2.6</v>
      </c>
      <c r="L40" s="43">
        <v>0</v>
      </c>
      <c r="M40" s="43">
        <v>1.7</v>
      </c>
      <c r="N40" s="43">
        <v>0.22</v>
      </c>
      <c r="O40" s="43">
        <v>0</v>
      </c>
    </row>
    <row r="41" spans="1:15" ht="15.75" thickBot="1" x14ac:dyDescent="0.3">
      <c r="A41" s="61">
        <f>G41*100/G42</f>
        <v>5.3258391635877675</v>
      </c>
      <c r="B41" s="44" t="s">
        <v>18</v>
      </c>
      <c r="C41" s="45">
        <f>SUM(C39:C40)</f>
        <v>200</v>
      </c>
      <c r="D41" s="45">
        <f t="shared" ref="D41:O41" si="5">SUM(D39:D40)</f>
        <v>6.3</v>
      </c>
      <c r="E41" s="45">
        <f t="shared" si="5"/>
        <v>6.1999999999999993</v>
      </c>
      <c r="F41" s="45">
        <f t="shared" si="5"/>
        <v>14</v>
      </c>
      <c r="G41" s="45">
        <f t="shared" si="5"/>
        <v>135.5</v>
      </c>
      <c r="H41" s="45">
        <f t="shared" si="5"/>
        <v>256</v>
      </c>
      <c r="I41" s="45">
        <f t="shared" si="5"/>
        <v>70.599999999999994</v>
      </c>
      <c r="J41" s="45">
        <f t="shared" si="5"/>
        <v>294.5</v>
      </c>
      <c r="K41" s="45">
        <f t="shared" si="5"/>
        <v>2.79</v>
      </c>
      <c r="L41" s="45">
        <f t="shared" si="5"/>
        <v>0.04</v>
      </c>
      <c r="M41" s="45">
        <f t="shared" si="5"/>
        <v>1.83</v>
      </c>
      <c r="N41" s="45">
        <f t="shared" si="5"/>
        <v>0.28000000000000003</v>
      </c>
      <c r="O41" s="45">
        <f t="shared" si="5"/>
        <v>1.33</v>
      </c>
    </row>
    <row r="42" spans="1:15" ht="15.75" thickBot="1" x14ac:dyDescent="0.3">
      <c r="A42" s="56">
        <f>A11+A16+A25+A30+A37+A41</f>
        <v>100.5848596808427</v>
      </c>
      <c r="B42" s="55" t="s">
        <v>18</v>
      </c>
      <c r="C42" s="46">
        <f t="shared" ref="C42:O42" si="6">C11+C16+C25+C30+C37+C41</f>
        <v>2690</v>
      </c>
      <c r="D42" s="46">
        <f t="shared" si="6"/>
        <v>114.64000000000001</v>
      </c>
      <c r="E42" s="46">
        <f t="shared" si="6"/>
        <v>79.08</v>
      </c>
      <c r="F42" s="46">
        <f t="shared" si="6"/>
        <v>342.46000000000004</v>
      </c>
      <c r="G42" s="46">
        <f t="shared" si="6"/>
        <v>2544.2000000000003</v>
      </c>
      <c r="H42" s="46">
        <f t="shared" si="6"/>
        <v>1247.8699999999999</v>
      </c>
      <c r="I42" s="46">
        <f t="shared" si="6"/>
        <v>351.66999999999996</v>
      </c>
      <c r="J42" s="46">
        <f t="shared" si="6"/>
        <v>1805.72</v>
      </c>
      <c r="K42" s="46">
        <f t="shared" si="6"/>
        <v>44.26</v>
      </c>
      <c r="L42" s="46">
        <f t="shared" si="6"/>
        <v>5.1360000000000001</v>
      </c>
      <c r="M42" s="46">
        <f t="shared" si="6"/>
        <v>5.8500000000000005</v>
      </c>
      <c r="N42" s="46">
        <f t="shared" si="6"/>
        <v>1.49</v>
      </c>
      <c r="O42" s="46">
        <f t="shared" si="6"/>
        <v>110.02999999999999</v>
      </c>
    </row>
  </sheetData>
  <mergeCells count="4">
    <mergeCell ref="H2:K2"/>
    <mergeCell ref="L2:O2"/>
    <mergeCell ref="A1:O1"/>
    <mergeCell ref="D2:F2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0"/>
  <sheetViews>
    <sheetView view="pageBreakPreview" zoomScale="85" zoomScaleNormal="85" zoomScaleSheetLayoutView="85" workbookViewId="0">
      <selection activeCell="W29" sqref="W29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55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ht="30" x14ac:dyDescent="0.25">
      <c r="A5" s="31" t="s">
        <v>161</v>
      </c>
      <c r="B5" s="47" t="s">
        <v>79</v>
      </c>
      <c r="C5" s="31">
        <v>200</v>
      </c>
      <c r="D5" s="31">
        <v>6.8</v>
      </c>
      <c r="E5" s="31">
        <v>5.8</v>
      </c>
      <c r="F5" s="31">
        <v>32.1</v>
      </c>
      <c r="G5" s="31">
        <v>208.3</v>
      </c>
      <c r="H5" s="22">
        <v>124</v>
      </c>
      <c r="I5" s="22">
        <v>33</v>
      </c>
      <c r="J5" s="22">
        <v>176</v>
      </c>
      <c r="K5" s="22">
        <v>1.78</v>
      </c>
      <c r="L5" s="22">
        <v>0.03</v>
      </c>
      <c r="M5" s="22">
        <v>0</v>
      </c>
      <c r="N5" s="22">
        <v>0.12</v>
      </c>
      <c r="O5" s="22">
        <v>0.52</v>
      </c>
    </row>
    <row r="6" spans="1:15" x14ac:dyDescent="0.25">
      <c r="A6" s="48" t="s">
        <v>40</v>
      </c>
      <c r="B6" s="47" t="s">
        <v>80</v>
      </c>
      <c r="C6" s="31">
        <v>100</v>
      </c>
      <c r="D6" s="31">
        <v>0.4</v>
      </c>
      <c r="E6" s="31">
        <v>0.4</v>
      </c>
      <c r="F6" s="31">
        <v>10</v>
      </c>
      <c r="G6" s="31">
        <v>44.5</v>
      </c>
      <c r="H6" s="22">
        <v>6</v>
      </c>
      <c r="I6" s="22">
        <v>5</v>
      </c>
      <c r="J6" s="22">
        <v>11</v>
      </c>
      <c r="K6" s="22">
        <v>0.1</v>
      </c>
      <c r="L6" s="22">
        <v>0</v>
      </c>
      <c r="M6" s="22">
        <v>0.2</v>
      </c>
      <c r="N6" s="22">
        <v>0</v>
      </c>
      <c r="O6" s="22">
        <v>4.5999999999999996</v>
      </c>
    </row>
    <row r="7" spans="1:15" x14ac:dyDescent="0.25">
      <c r="A7" s="23" t="s">
        <v>40</v>
      </c>
      <c r="B7" s="47" t="s">
        <v>196</v>
      </c>
      <c r="C7" s="31">
        <v>40</v>
      </c>
      <c r="D7" s="31">
        <v>3.1</v>
      </c>
      <c r="E7" s="31">
        <v>0.3</v>
      </c>
      <c r="F7" s="31">
        <v>19.7</v>
      </c>
      <c r="G7" s="31">
        <v>93.7</v>
      </c>
      <c r="H7" s="22">
        <v>8</v>
      </c>
      <c r="I7" s="22">
        <v>5.6</v>
      </c>
      <c r="J7" s="22">
        <v>26</v>
      </c>
      <c r="K7" s="22">
        <v>0.44</v>
      </c>
      <c r="L7" s="22">
        <v>0</v>
      </c>
      <c r="M7" s="22">
        <v>0.44</v>
      </c>
      <c r="N7" s="22">
        <v>0.04</v>
      </c>
      <c r="O7" s="22">
        <v>0</v>
      </c>
    </row>
    <row r="8" spans="1:15" x14ac:dyDescent="0.25">
      <c r="A8" s="48" t="s">
        <v>173</v>
      </c>
      <c r="B8" s="47" t="s">
        <v>174</v>
      </c>
      <c r="C8" s="33">
        <v>10</v>
      </c>
      <c r="D8" s="33">
        <v>0.1</v>
      </c>
      <c r="E8" s="33">
        <v>7.2</v>
      </c>
      <c r="F8" s="33">
        <v>0.1</v>
      </c>
      <c r="G8" s="33">
        <v>66.099999999999994</v>
      </c>
      <c r="H8" s="25">
        <v>2.4</v>
      </c>
      <c r="I8" s="25">
        <v>0</v>
      </c>
      <c r="J8" s="25">
        <v>3</v>
      </c>
      <c r="K8" s="25">
        <v>0.02</v>
      </c>
      <c r="L8" s="25">
        <v>0.05</v>
      </c>
      <c r="M8" s="25">
        <v>0</v>
      </c>
      <c r="N8" s="25">
        <v>0</v>
      </c>
      <c r="O8" s="25">
        <v>0</v>
      </c>
    </row>
    <row r="9" spans="1:15" ht="15.75" thickBot="1" x14ac:dyDescent="0.3">
      <c r="A9" s="48" t="s">
        <v>146</v>
      </c>
      <c r="B9" s="47" t="s">
        <v>32</v>
      </c>
      <c r="C9" s="33">
        <v>180</v>
      </c>
      <c r="D9" s="33">
        <v>4.0999999999999996</v>
      </c>
      <c r="E9" s="33">
        <v>3.2</v>
      </c>
      <c r="F9" s="33">
        <v>11.3</v>
      </c>
      <c r="G9" s="33">
        <v>90.4</v>
      </c>
      <c r="H9" s="25">
        <v>128.69999999999999</v>
      </c>
      <c r="I9" s="25">
        <v>30.6</v>
      </c>
      <c r="J9" s="25">
        <v>117</v>
      </c>
      <c r="K9" s="25">
        <v>0.98</v>
      </c>
      <c r="L9" s="25">
        <v>0.02</v>
      </c>
      <c r="M9" s="25">
        <v>0</v>
      </c>
      <c r="N9" s="25">
        <v>0.04</v>
      </c>
      <c r="O9" s="25" t="s">
        <v>203</v>
      </c>
    </row>
    <row r="10" spans="1:15" ht="15.75" thickBot="1" x14ac:dyDescent="0.3">
      <c r="A10" s="57">
        <f>G10*100/G40</f>
        <v>20.217854415370393</v>
      </c>
      <c r="B10" s="64" t="s">
        <v>18</v>
      </c>
      <c r="C10" s="18">
        <f t="shared" ref="C10:O10" si="0">SUM(C5:C9)</f>
        <v>530</v>
      </c>
      <c r="D10" s="18">
        <f t="shared" si="0"/>
        <v>14.5</v>
      </c>
      <c r="E10" s="18">
        <f t="shared" si="0"/>
        <v>16.899999999999999</v>
      </c>
      <c r="F10" s="18">
        <f t="shared" si="0"/>
        <v>73.2</v>
      </c>
      <c r="G10" s="18">
        <f t="shared" si="0"/>
        <v>503</v>
      </c>
      <c r="H10" s="18">
        <f t="shared" si="0"/>
        <v>269.10000000000002</v>
      </c>
      <c r="I10" s="18">
        <f t="shared" si="0"/>
        <v>74.2</v>
      </c>
      <c r="J10" s="18">
        <f t="shared" si="0"/>
        <v>333</v>
      </c>
      <c r="K10" s="18">
        <f t="shared" si="0"/>
        <v>3.3200000000000003</v>
      </c>
      <c r="L10" s="18">
        <f t="shared" si="0"/>
        <v>0.1</v>
      </c>
      <c r="M10" s="18">
        <f t="shared" si="0"/>
        <v>0.64</v>
      </c>
      <c r="N10" s="18">
        <f t="shared" si="0"/>
        <v>0.2</v>
      </c>
      <c r="O10" s="18">
        <f t="shared" si="0"/>
        <v>5.1199999999999992</v>
      </c>
    </row>
    <row r="11" spans="1:15" x14ac:dyDescent="0.25">
      <c r="A11" s="51"/>
      <c r="B11" s="10" t="s">
        <v>20</v>
      </c>
      <c r="C11" s="11"/>
      <c r="D11" s="12"/>
      <c r="E11" s="12"/>
      <c r="F11" s="12"/>
      <c r="G11" s="12"/>
      <c r="H11" s="51"/>
      <c r="I11" s="12"/>
      <c r="J11" s="12"/>
      <c r="K11" s="12"/>
      <c r="L11" s="12"/>
      <c r="M11" s="12"/>
      <c r="N11" s="12"/>
      <c r="O11" s="12"/>
    </row>
    <row r="12" spans="1:15" x14ac:dyDescent="0.25">
      <c r="A12" s="1" t="s">
        <v>145</v>
      </c>
      <c r="B12" s="5" t="s">
        <v>48</v>
      </c>
      <c r="C12" s="2">
        <v>15</v>
      </c>
      <c r="D12" s="3">
        <v>3.5</v>
      </c>
      <c r="E12" s="3">
        <v>4.4000000000000004</v>
      </c>
      <c r="F12" s="3">
        <v>0</v>
      </c>
      <c r="G12" s="3">
        <v>53.8</v>
      </c>
      <c r="H12" s="3">
        <v>132</v>
      </c>
      <c r="I12" s="3">
        <v>5.3</v>
      </c>
      <c r="J12" s="3">
        <v>75</v>
      </c>
      <c r="K12" s="65">
        <v>0.15</v>
      </c>
      <c r="L12" s="3">
        <v>0.04</v>
      </c>
      <c r="M12" s="3">
        <v>0</v>
      </c>
      <c r="N12" s="65">
        <v>0.01</v>
      </c>
      <c r="O12" s="65">
        <v>0.11</v>
      </c>
    </row>
    <row r="13" spans="1:15" x14ac:dyDescent="0.25">
      <c r="A13" s="1" t="s">
        <v>40</v>
      </c>
      <c r="B13" s="5" t="s">
        <v>197</v>
      </c>
      <c r="C13" s="2">
        <v>20</v>
      </c>
      <c r="D13" s="3">
        <v>1.3</v>
      </c>
      <c r="E13" s="3">
        <v>0.2</v>
      </c>
      <c r="F13" s="3">
        <v>6.7</v>
      </c>
      <c r="G13" s="3">
        <v>34.1</v>
      </c>
      <c r="H13" s="3">
        <v>6.6</v>
      </c>
      <c r="I13" s="3">
        <v>10.8</v>
      </c>
      <c r="J13" s="3">
        <v>36.6</v>
      </c>
      <c r="K13" s="3">
        <v>0.84</v>
      </c>
      <c r="L13" s="3">
        <v>0</v>
      </c>
      <c r="M13" s="3">
        <v>0</v>
      </c>
      <c r="N13" s="3">
        <v>0.04</v>
      </c>
      <c r="O13" s="3">
        <v>0</v>
      </c>
    </row>
    <row r="14" spans="1:15" ht="15.75" thickBot="1" x14ac:dyDescent="0.3">
      <c r="A14" s="1" t="s">
        <v>195</v>
      </c>
      <c r="B14" s="5" t="s">
        <v>194</v>
      </c>
      <c r="C14" s="2">
        <v>180</v>
      </c>
      <c r="D14" s="3">
        <v>1.4</v>
      </c>
      <c r="E14" s="3">
        <v>1</v>
      </c>
      <c r="F14" s="3">
        <v>7.8</v>
      </c>
      <c r="G14" s="3">
        <v>45.8</v>
      </c>
      <c r="H14" s="3">
        <v>5.6</v>
      </c>
      <c r="I14" s="3">
        <v>4.0999999999999996</v>
      </c>
      <c r="J14" s="3">
        <v>8.8000000000000007</v>
      </c>
      <c r="K14" s="65">
        <v>0.78</v>
      </c>
      <c r="L14" s="3">
        <v>0</v>
      </c>
      <c r="M14" s="3">
        <v>0</v>
      </c>
      <c r="N14" s="3">
        <v>0</v>
      </c>
      <c r="O14" s="65">
        <v>0.04</v>
      </c>
    </row>
    <row r="15" spans="1:15" ht="15.75" thickBot="1" x14ac:dyDescent="0.3">
      <c r="A15" s="58">
        <f>G15*100/G40</f>
        <v>5.3740102094135604</v>
      </c>
      <c r="B15" s="9" t="s">
        <v>18</v>
      </c>
      <c r="C15" s="19">
        <f>SUM(C12:C14)</f>
        <v>215</v>
      </c>
      <c r="D15" s="19">
        <f t="shared" ref="D15:O15" si="1">SUM(D12:D14)</f>
        <v>6.1999999999999993</v>
      </c>
      <c r="E15" s="19">
        <f t="shared" si="1"/>
        <v>5.6000000000000005</v>
      </c>
      <c r="F15" s="19">
        <f t="shared" si="1"/>
        <v>14.5</v>
      </c>
      <c r="G15" s="19">
        <f t="shared" si="1"/>
        <v>133.69999999999999</v>
      </c>
      <c r="H15" s="19">
        <f t="shared" si="1"/>
        <v>144.19999999999999</v>
      </c>
      <c r="I15" s="19">
        <f t="shared" si="1"/>
        <v>20.200000000000003</v>
      </c>
      <c r="J15" s="19">
        <f t="shared" si="1"/>
        <v>120.39999999999999</v>
      </c>
      <c r="K15" s="19">
        <f t="shared" si="1"/>
        <v>1.77</v>
      </c>
      <c r="L15" s="19">
        <v>0</v>
      </c>
      <c r="M15" s="19">
        <f t="shared" si="1"/>
        <v>0</v>
      </c>
      <c r="N15" s="19">
        <f t="shared" si="1"/>
        <v>0.05</v>
      </c>
      <c r="O15" s="19">
        <f t="shared" si="1"/>
        <v>0.15</v>
      </c>
    </row>
    <row r="16" spans="1:15" x14ac:dyDescent="0.25">
      <c r="A16" s="51"/>
      <c r="B16" s="15" t="s">
        <v>21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.45" customHeight="1" x14ac:dyDescent="0.25">
      <c r="A17" s="31" t="s">
        <v>202</v>
      </c>
      <c r="B17" s="35" t="s">
        <v>191</v>
      </c>
      <c r="C17" s="31">
        <v>85</v>
      </c>
      <c r="D17" s="31">
        <v>7.4</v>
      </c>
      <c r="E17" s="31">
        <v>16</v>
      </c>
      <c r="F17" s="31">
        <v>7.9</v>
      </c>
      <c r="G17" s="31">
        <v>100.3</v>
      </c>
      <c r="H17" s="22">
        <v>40.6</v>
      </c>
      <c r="I17" s="22">
        <v>27.1</v>
      </c>
      <c r="J17" s="22">
        <v>115.9</v>
      </c>
      <c r="K17" s="22">
        <v>1.1000000000000001</v>
      </c>
      <c r="L17" s="22">
        <v>0.03</v>
      </c>
      <c r="M17" s="22">
        <v>0</v>
      </c>
      <c r="N17" s="22">
        <v>0.04</v>
      </c>
      <c r="O17" s="22">
        <v>4.62</v>
      </c>
    </row>
    <row r="18" spans="1:15" x14ac:dyDescent="0.25">
      <c r="A18" s="31" t="s">
        <v>171</v>
      </c>
      <c r="B18" s="35" t="s">
        <v>172</v>
      </c>
      <c r="C18" s="31">
        <v>250</v>
      </c>
      <c r="D18" s="31">
        <v>5.7</v>
      </c>
      <c r="E18" s="31">
        <v>7.2</v>
      </c>
      <c r="F18" s="31">
        <v>14.5</v>
      </c>
      <c r="G18" s="31">
        <v>145.1</v>
      </c>
      <c r="H18" s="22">
        <v>34.5</v>
      </c>
      <c r="I18" s="22">
        <v>25.25</v>
      </c>
      <c r="J18" s="22">
        <v>63</v>
      </c>
      <c r="K18" s="22">
        <v>0.95</v>
      </c>
      <c r="L18" s="22">
        <v>0.13</v>
      </c>
      <c r="M18" s="22">
        <v>0</v>
      </c>
      <c r="N18" s="22">
        <v>0.08</v>
      </c>
      <c r="O18" s="22">
        <v>10.52</v>
      </c>
    </row>
    <row r="19" spans="1:15" x14ac:dyDescent="0.25">
      <c r="A19" s="31" t="s">
        <v>164</v>
      </c>
      <c r="B19" s="49" t="s">
        <v>122</v>
      </c>
      <c r="C19" s="32">
        <v>250</v>
      </c>
      <c r="D19" s="32">
        <v>31</v>
      </c>
      <c r="E19" s="32">
        <v>7.8</v>
      </c>
      <c r="F19" s="32">
        <v>22</v>
      </c>
      <c r="G19" s="32">
        <v>282.10000000000002</v>
      </c>
      <c r="H19" s="24">
        <v>31.25</v>
      </c>
      <c r="I19" s="24">
        <v>126.25</v>
      </c>
      <c r="J19" s="24">
        <v>270</v>
      </c>
      <c r="K19" s="24">
        <v>2.86</v>
      </c>
      <c r="L19" s="24">
        <v>0.04</v>
      </c>
      <c r="M19" s="24">
        <v>0</v>
      </c>
      <c r="N19" s="24">
        <v>0.18</v>
      </c>
      <c r="O19" s="24">
        <v>12.87</v>
      </c>
    </row>
    <row r="20" spans="1:15" x14ac:dyDescent="0.25">
      <c r="A20" s="31" t="s">
        <v>40</v>
      </c>
      <c r="B20" s="47" t="s">
        <v>196</v>
      </c>
      <c r="C20" s="31">
        <v>85</v>
      </c>
      <c r="D20" s="31">
        <v>6.5</v>
      </c>
      <c r="E20" s="31">
        <v>0.7</v>
      </c>
      <c r="F20" s="31">
        <v>41.8</v>
      </c>
      <c r="G20" s="31">
        <v>199.2</v>
      </c>
      <c r="H20" s="22">
        <v>17</v>
      </c>
      <c r="I20" s="22">
        <v>11.9</v>
      </c>
      <c r="J20" s="22">
        <v>55.25</v>
      </c>
      <c r="K20" s="22">
        <v>0.94</v>
      </c>
      <c r="L20" s="22">
        <v>0</v>
      </c>
      <c r="M20" s="22">
        <v>0.94</v>
      </c>
      <c r="N20" s="22">
        <v>0.09</v>
      </c>
      <c r="O20" s="22">
        <v>0</v>
      </c>
    </row>
    <row r="21" spans="1:15" x14ac:dyDescent="0.25">
      <c r="A21" s="26" t="s">
        <v>40</v>
      </c>
      <c r="B21" s="47" t="s">
        <v>197</v>
      </c>
      <c r="C21" s="31">
        <v>30</v>
      </c>
      <c r="D21" s="31">
        <v>2</v>
      </c>
      <c r="E21" s="31">
        <v>0.4</v>
      </c>
      <c r="F21" s="31">
        <v>10</v>
      </c>
      <c r="G21" s="31">
        <v>51.2</v>
      </c>
      <c r="H21" s="22">
        <v>9.9</v>
      </c>
      <c r="I21" s="22">
        <v>16.2</v>
      </c>
      <c r="J21" s="22">
        <v>54.9</v>
      </c>
      <c r="K21" s="22">
        <v>1.3</v>
      </c>
      <c r="L21" s="22">
        <v>0</v>
      </c>
      <c r="M21" s="22">
        <v>0</v>
      </c>
      <c r="N21" s="22">
        <v>0.1</v>
      </c>
      <c r="O21" s="22">
        <v>0</v>
      </c>
    </row>
    <row r="22" spans="1:15" ht="15.75" thickBot="1" x14ac:dyDescent="0.3">
      <c r="A22" s="31" t="s">
        <v>41</v>
      </c>
      <c r="B22" s="50" t="s">
        <v>36</v>
      </c>
      <c r="C22" s="33">
        <v>200</v>
      </c>
      <c r="D22" s="33">
        <v>0.5</v>
      </c>
      <c r="E22" s="33">
        <v>0</v>
      </c>
      <c r="F22" s="33">
        <v>19.8</v>
      </c>
      <c r="G22" s="33">
        <v>81</v>
      </c>
      <c r="H22" s="25">
        <v>50</v>
      </c>
      <c r="I22" s="25">
        <v>2.1</v>
      </c>
      <c r="J22" s="25">
        <v>4.3</v>
      </c>
      <c r="K22" s="25">
        <v>0.09</v>
      </c>
      <c r="L22" s="25">
        <v>0.02</v>
      </c>
      <c r="M22" s="25">
        <v>0</v>
      </c>
      <c r="N22" s="25">
        <v>0</v>
      </c>
      <c r="O22" s="25">
        <v>0.02</v>
      </c>
    </row>
    <row r="23" spans="1:15" ht="15.75" thickBot="1" x14ac:dyDescent="0.3">
      <c r="A23" s="59">
        <f>ROUNDUP((G23*100/G40),0)</f>
        <v>35</v>
      </c>
      <c r="B23" s="28" t="s">
        <v>18</v>
      </c>
      <c r="C23" s="29">
        <f>SUM(C17:C22)</f>
        <v>900</v>
      </c>
      <c r="D23" s="29">
        <f t="shared" ref="D23:O23" si="2">SUM(D17:D22)</f>
        <v>53.1</v>
      </c>
      <c r="E23" s="29">
        <f t="shared" si="2"/>
        <v>32.1</v>
      </c>
      <c r="F23" s="29">
        <f t="shared" si="2"/>
        <v>115.99999999999999</v>
      </c>
      <c r="G23" s="29">
        <f t="shared" si="2"/>
        <v>858.90000000000009</v>
      </c>
      <c r="H23" s="29">
        <f t="shared" si="2"/>
        <v>183.25</v>
      </c>
      <c r="I23" s="29">
        <f t="shared" si="2"/>
        <v>208.79999999999998</v>
      </c>
      <c r="J23" s="29">
        <f t="shared" si="2"/>
        <v>563.34999999999991</v>
      </c>
      <c r="K23" s="29">
        <f t="shared" si="2"/>
        <v>7.2399999999999993</v>
      </c>
      <c r="L23" s="29">
        <f t="shared" si="2"/>
        <v>0.22</v>
      </c>
      <c r="M23" s="29">
        <f t="shared" si="2"/>
        <v>0.94</v>
      </c>
      <c r="N23" s="29">
        <f t="shared" si="2"/>
        <v>0.49</v>
      </c>
      <c r="O23" s="29">
        <f t="shared" si="2"/>
        <v>28.029999999999998</v>
      </c>
    </row>
    <row r="24" spans="1:15" x14ac:dyDescent="0.25">
      <c r="A24" s="51"/>
      <c r="B24" s="10" t="s">
        <v>22</v>
      </c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26" t="s">
        <v>40</v>
      </c>
      <c r="B25" s="47" t="s">
        <v>33</v>
      </c>
      <c r="C25" s="31">
        <v>100</v>
      </c>
      <c r="D25" s="31">
        <v>0.4</v>
      </c>
      <c r="E25" s="31">
        <v>0.3</v>
      </c>
      <c r="F25" s="31">
        <v>10.3</v>
      </c>
      <c r="G25" s="31">
        <v>45.5</v>
      </c>
      <c r="H25" s="22">
        <v>9</v>
      </c>
      <c r="I25" s="22">
        <v>7</v>
      </c>
      <c r="J25" s="22">
        <v>12</v>
      </c>
      <c r="K25" s="22">
        <v>0.2</v>
      </c>
      <c r="L25" s="22">
        <v>0.03</v>
      </c>
      <c r="M25" s="22">
        <v>0.2</v>
      </c>
      <c r="N25" s="22">
        <v>0.1</v>
      </c>
      <c r="O25" s="22">
        <v>26.7</v>
      </c>
    </row>
    <row r="26" spans="1:15" x14ac:dyDescent="0.25">
      <c r="A26" s="31" t="s">
        <v>165</v>
      </c>
      <c r="B26" s="47" t="s">
        <v>30</v>
      </c>
      <c r="C26" s="31">
        <v>200</v>
      </c>
      <c r="D26" s="31">
        <v>5.6</v>
      </c>
      <c r="E26" s="31">
        <v>5</v>
      </c>
      <c r="F26" s="31">
        <v>25.5</v>
      </c>
      <c r="G26" s="31">
        <v>170</v>
      </c>
      <c r="H26" s="25">
        <v>244</v>
      </c>
      <c r="I26" s="25">
        <v>30</v>
      </c>
      <c r="J26" s="25">
        <v>192</v>
      </c>
      <c r="K26" s="25">
        <v>0.2</v>
      </c>
      <c r="L26" s="25">
        <v>0.04</v>
      </c>
      <c r="M26" s="25">
        <v>7.0000000000000007E-2</v>
      </c>
      <c r="N26" s="25">
        <v>0.04</v>
      </c>
      <c r="O26" s="25">
        <v>0.6</v>
      </c>
    </row>
    <row r="27" spans="1:15" ht="15.75" thickBot="1" x14ac:dyDescent="0.3">
      <c r="A27" s="26" t="s">
        <v>40</v>
      </c>
      <c r="B27" s="47" t="s">
        <v>100</v>
      </c>
      <c r="C27" s="31">
        <v>35</v>
      </c>
      <c r="D27" s="31">
        <v>1.5</v>
      </c>
      <c r="E27" s="31">
        <v>7.6</v>
      </c>
      <c r="F27" s="31">
        <v>18.399999999999999</v>
      </c>
      <c r="G27" s="31">
        <v>148.4</v>
      </c>
      <c r="H27" s="22">
        <v>2.8</v>
      </c>
      <c r="I27" s="22">
        <v>2.1</v>
      </c>
      <c r="J27" s="22">
        <v>14.7</v>
      </c>
      <c r="K27" s="22">
        <v>0.21</v>
      </c>
      <c r="L27" s="22">
        <v>0.02</v>
      </c>
      <c r="M27" s="22">
        <v>1.6</v>
      </c>
      <c r="N27" s="22">
        <v>0.01</v>
      </c>
      <c r="O27" s="22">
        <v>0</v>
      </c>
    </row>
    <row r="28" spans="1:15" ht="15.75" thickBot="1" x14ac:dyDescent="0.3">
      <c r="A28" s="58">
        <f>ROUNDUP((G28*100/G40),0)</f>
        <v>15</v>
      </c>
      <c r="B28" s="9" t="s">
        <v>18</v>
      </c>
      <c r="C28" s="19">
        <f t="shared" ref="C28:O28" si="3">SUM(C25:C27)</f>
        <v>335</v>
      </c>
      <c r="D28" s="19">
        <f t="shared" si="3"/>
        <v>7.5</v>
      </c>
      <c r="E28" s="19">
        <f t="shared" si="3"/>
        <v>12.899999999999999</v>
      </c>
      <c r="F28" s="19">
        <f t="shared" si="3"/>
        <v>54.199999999999996</v>
      </c>
      <c r="G28" s="19">
        <f t="shared" si="3"/>
        <v>363.9</v>
      </c>
      <c r="H28" s="19">
        <f t="shared" si="3"/>
        <v>255.8</v>
      </c>
      <c r="I28" s="19">
        <f t="shared" si="3"/>
        <v>39.1</v>
      </c>
      <c r="J28" s="19">
        <f t="shared" si="3"/>
        <v>218.7</v>
      </c>
      <c r="K28" s="19">
        <f t="shared" si="3"/>
        <v>0.61</v>
      </c>
      <c r="L28" s="19">
        <f t="shared" si="3"/>
        <v>9.0000000000000011E-2</v>
      </c>
      <c r="M28" s="19">
        <f t="shared" si="3"/>
        <v>1.87</v>
      </c>
      <c r="N28" s="19">
        <f t="shared" si="3"/>
        <v>0.15000000000000002</v>
      </c>
      <c r="O28" s="19">
        <f t="shared" si="3"/>
        <v>27.3</v>
      </c>
    </row>
    <row r="29" spans="1:15" x14ac:dyDescent="0.25">
      <c r="A29" s="52"/>
      <c r="B29" s="15" t="s">
        <v>23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 x14ac:dyDescent="0.25">
      <c r="A30" s="31" t="s">
        <v>166</v>
      </c>
      <c r="B30" s="35" t="s">
        <v>82</v>
      </c>
      <c r="C30" s="31">
        <v>100</v>
      </c>
      <c r="D30" s="31">
        <v>1.7</v>
      </c>
      <c r="E30" s="31">
        <v>5.0999999999999996</v>
      </c>
      <c r="F30" s="31">
        <v>8.6</v>
      </c>
      <c r="G30" s="31">
        <v>87</v>
      </c>
      <c r="H30" s="22">
        <v>31.77</v>
      </c>
      <c r="I30" s="22">
        <v>28.94</v>
      </c>
      <c r="J30" s="22">
        <v>0</v>
      </c>
      <c r="K30" s="22">
        <v>1.02</v>
      </c>
      <c r="L30" s="22">
        <v>0</v>
      </c>
      <c r="M30" s="22">
        <v>0</v>
      </c>
      <c r="N30" s="22">
        <v>0.05</v>
      </c>
      <c r="O30" s="22">
        <v>8.0399999999999991</v>
      </c>
    </row>
    <row r="31" spans="1:15" x14ac:dyDescent="0.25">
      <c r="A31" s="31" t="s">
        <v>156</v>
      </c>
      <c r="B31" s="47" t="s">
        <v>28</v>
      </c>
      <c r="C31" s="31">
        <v>200</v>
      </c>
      <c r="D31" s="31">
        <v>3.7</v>
      </c>
      <c r="E31" s="31">
        <v>9.9</v>
      </c>
      <c r="F31" s="31">
        <v>18</v>
      </c>
      <c r="G31" s="31">
        <v>177.9</v>
      </c>
      <c r="H31" s="22">
        <v>74.67</v>
      </c>
      <c r="I31" s="22">
        <v>38.67</v>
      </c>
      <c r="J31" s="22">
        <v>93.33</v>
      </c>
      <c r="K31" s="22">
        <v>1.36</v>
      </c>
      <c r="L31" s="22">
        <v>0.41</v>
      </c>
      <c r="M31" s="22">
        <v>0</v>
      </c>
      <c r="N31" s="22">
        <v>0.09</v>
      </c>
      <c r="O31" s="22">
        <v>16.27</v>
      </c>
    </row>
    <row r="32" spans="1:15" x14ac:dyDescent="0.25">
      <c r="A32" s="31" t="s">
        <v>40</v>
      </c>
      <c r="B32" s="47" t="s">
        <v>196</v>
      </c>
      <c r="C32" s="31">
        <v>25</v>
      </c>
      <c r="D32" s="31">
        <v>1.9</v>
      </c>
      <c r="E32" s="31">
        <v>0.2</v>
      </c>
      <c r="F32" s="31">
        <v>12.2</v>
      </c>
      <c r="G32" s="31">
        <v>58.6</v>
      </c>
      <c r="H32" s="22">
        <v>5</v>
      </c>
      <c r="I32" s="22">
        <v>3.5</v>
      </c>
      <c r="J32" s="22">
        <v>16.25</v>
      </c>
      <c r="K32" s="22">
        <v>0.28000000000000003</v>
      </c>
      <c r="L32" s="22">
        <v>0</v>
      </c>
      <c r="M32" s="22">
        <v>0.28000000000000003</v>
      </c>
      <c r="N32" s="22">
        <v>0.03</v>
      </c>
      <c r="O32" s="22">
        <v>0</v>
      </c>
    </row>
    <row r="33" spans="1:15" x14ac:dyDescent="0.25">
      <c r="A33" s="31" t="s">
        <v>40</v>
      </c>
      <c r="B33" s="47" t="s">
        <v>197</v>
      </c>
      <c r="C33" s="31">
        <v>30</v>
      </c>
      <c r="D33" s="31">
        <v>2</v>
      </c>
      <c r="E33" s="31">
        <v>0.4</v>
      </c>
      <c r="F33" s="31">
        <v>10</v>
      </c>
      <c r="G33" s="31">
        <v>51.2</v>
      </c>
      <c r="H33" s="22">
        <v>9.9</v>
      </c>
      <c r="I33" s="22">
        <v>16.2</v>
      </c>
      <c r="J33" s="22">
        <v>54.9</v>
      </c>
      <c r="K33" s="22">
        <v>1.3</v>
      </c>
      <c r="L33" s="22">
        <v>0</v>
      </c>
      <c r="M33" s="22">
        <v>0</v>
      </c>
      <c r="N33" s="22">
        <v>0.1</v>
      </c>
      <c r="O33" s="22">
        <v>0</v>
      </c>
    </row>
    <row r="34" spans="1:15" ht="15.75" thickBot="1" x14ac:dyDescent="0.3">
      <c r="A34" s="31" t="s">
        <v>40</v>
      </c>
      <c r="B34" s="54" t="s">
        <v>84</v>
      </c>
      <c r="C34" s="33">
        <v>200</v>
      </c>
      <c r="D34" s="33">
        <v>0.6</v>
      </c>
      <c r="E34" s="33">
        <v>0</v>
      </c>
      <c r="F34" s="33">
        <v>33</v>
      </c>
      <c r="G34" s="33">
        <v>134.4</v>
      </c>
      <c r="H34" s="25">
        <v>10</v>
      </c>
      <c r="I34" s="25">
        <v>24</v>
      </c>
      <c r="J34" s="25">
        <v>30</v>
      </c>
      <c r="K34" s="25">
        <v>0.4</v>
      </c>
      <c r="L34" s="25">
        <v>0.1</v>
      </c>
      <c r="M34" s="25">
        <v>1.6</v>
      </c>
      <c r="N34" s="25">
        <v>0.04</v>
      </c>
      <c r="O34" s="25">
        <v>12</v>
      </c>
    </row>
    <row r="35" spans="1:15" ht="15.75" thickBot="1" x14ac:dyDescent="0.3">
      <c r="A35" s="60">
        <f>ROUNDDOWN((G35*100/G40),0)</f>
        <v>20</v>
      </c>
      <c r="B35" s="28" t="s">
        <v>18</v>
      </c>
      <c r="C35" s="29">
        <f t="shared" ref="C35:O35" si="4">SUM(C30:C34)</f>
        <v>555</v>
      </c>
      <c r="D35" s="29">
        <f t="shared" si="4"/>
        <v>9.9</v>
      </c>
      <c r="E35" s="29">
        <f t="shared" si="4"/>
        <v>15.6</v>
      </c>
      <c r="F35" s="29">
        <f t="shared" si="4"/>
        <v>81.8</v>
      </c>
      <c r="G35" s="29">
        <f t="shared" si="4"/>
        <v>509.1</v>
      </c>
      <c r="H35" s="29">
        <f t="shared" si="4"/>
        <v>131.34</v>
      </c>
      <c r="I35" s="29">
        <f t="shared" si="4"/>
        <v>111.31</v>
      </c>
      <c r="J35" s="29">
        <f t="shared" si="4"/>
        <v>194.48</v>
      </c>
      <c r="K35" s="29">
        <f t="shared" si="4"/>
        <v>4.3600000000000003</v>
      </c>
      <c r="L35" s="29">
        <f t="shared" si="4"/>
        <v>0.51</v>
      </c>
      <c r="M35" s="29">
        <f t="shared" si="4"/>
        <v>1.8800000000000001</v>
      </c>
      <c r="N35" s="29">
        <f t="shared" si="4"/>
        <v>0.31</v>
      </c>
      <c r="O35" s="36">
        <f t="shared" si="4"/>
        <v>36.31</v>
      </c>
    </row>
    <row r="36" spans="1:15" x14ac:dyDescent="0.25">
      <c r="A36" s="53"/>
      <c r="B36" s="37" t="s">
        <v>47</v>
      </c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 x14ac:dyDescent="0.25">
      <c r="A37" s="6" t="s">
        <v>40</v>
      </c>
      <c r="B37" s="7" t="s">
        <v>49</v>
      </c>
      <c r="C37" s="38">
        <v>200</v>
      </c>
      <c r="D37" s="39">
        <v>0</v>
      </c>
      <c r="E37" s="39">
        <v>0</v>
      </c>
      <c r="F37" s="39">
        <v>19</v>
      </c>
      <c r="G37" s="39">
        <v>80</v>
      </c>
      <c r="H37" s="39">
        <v>0.1</v>
      </c>
      <c r="I37" s="66">
        <v>0.08</v>
      </c>
      <c r="J37" s="39">
        <v>0.2</v>
      </c>
      <c r="K37" s="39">
        <v>0</v>
      </c>
      <c r="L37" s="39">
        <v>0</v>
      </c>
      <c r="M37" s="39">
        <v>0</v>
      </c>
      <c r="N37" s="66">
        <v>0.05</v>
      </c>
      <c r="O37" s="39">
        <v>2.7</v>
      </c>
    </row>
    <row r="38" spans="1:15" ht="15.75" thickBot="1" x14ac:dyDescent="0.3">
      <c r="A38" s="40" t="s">
        <v>40</v>
      </c>
      <c r="B38" s="41" t="s">
        <v>89</v>
      </c>
      <c r="C38" s="42">
        <v>10</v>
      </c>
      <c r="D38" s="43">
        <v>1</v>
      </c>
      <c r="E38" s="43">
        <v>1</v>
      </c>
      <c r="F38" s="43">
        <v>6.6</v>
      </c>
      <c r="G38" s="43">
        <v>39.299999999999997</v>
      </c>
      <c r="H38" s="43">
        <v>2.6</v>
      </c>
      <c r="I38" s="43">
        <v>1.7</v>
      </c>
      <c r="J38" s="43">
        <v>9.4</v>
      </c>
      <c r="K38" s="67">
        <v>0.13</v>
      </c>
      <c r="L38" s="67">
        <v>0.01</v>
      </c>
      <c r="M38" s="67">
        <v>0.16</v>
      </c>
      <c r="N38" s="67">
        <v>0.01</v>
      </c>
      <c r="O38" s="43">
        <v>0</v>
      </c>
    </row>
    <row r="39" spans="1:15" ht="15.75" thickBot="1" x14ac:dyDescent="0.3">
      <c r="A39" s="61">
        <f>ROUNDUP((G39*100/G40),0)</f>
        <v>5</v>
      </c>
      <c r="B39" s="44" t="s">
        <v>18</v>
      </c>
      <c r="C39" s="45">
        <f>SUM(C37:C38)</f>
        <v>210</v>
      </c>
      <c r="D39" s="45">
        <f t="shared" ref="D39:O39" si="5">SUM(D37:D38)</f>
        <v>1</v>
      </c>
      <c r="E39" s="45">
        <f t="shared" si="5"/>
        <v>1</v>
      </c>
      <c r="F39" s="45">
        <f t="shared" si="5"/>
        <v>25.6</v>
      </c>
      <c r="G39" s="45">
        <f t="shared" si="5"/>
        <v>119.3</v>
      </c>
      <c r="H39" s="45">
        <f t="shared" si="5"/>
        <v>2.7</v>
      </c>
      <c r="I39" s="45">
        <f t="shared" si="5"/>
        <v>1.78</v>
      </c>
      <c r="J39" s="45">
        <f t="shared" si="5"/>
        <v>9.6</v>
      </c>
      <c r="K39" s="45">
        <f t="shared" si="5"/>
        <v>0.13</v>
      </c>
      <c r="L39" s="45">
        <f t="shared" si="5"/>
        <v>0.01</v>
      </c>
      <c r="M39" s="45">
        <f t="shared" si="5"/>
        <v>0.16</v>
      </c>
      <c r="N39" s="45">
        <f t="shared" si="5"/>
        <v>6.0000000000000005E-2</v>
      </c>
      <c r="O39" s="45">
        <f t="shared" si="5"/>
        <v>2.7</v>
      </c>
    </row>
    <row r="40" spans="1:15" ht="15.75" thickBot="1" x14ac:dyDescent="0.3">
      <c r="A40" s="56">
        <f>A10+A15+A23+A28+A35+A39</f>
        <v>100.59186462478395</v>
      </c>
      <c r="B40" s="55" t="s">
        <v>18</v>
      </c>
      <c r="C40" s="46">
        <f t="shared" ref="C40:O40" si="6">C10+C15+C23+C28+C35+C39</f>
        <v>2745</v>
      </c>
      <c r="D40" s="46">
        <f t="shared" si="6"/>
        <v>92.2</v>
      </c>
      <c r="E40" s="46">
        <f t="shared" si="6"/>
        <v>84.1</v>
      </c>
      <c r="F40" s="46">
        <f>F10+F15+F23+F28+F35+F39</f>
        <v>365.3</v>
      </c>
      <c r="G40" s="46">
        <f t="shared" si="6"/>
        <v>2487.9</v>
      </c>
      <c r="H40" s="46">
        <f t="shared" si="6"/>
        <v>986.39</v>
      </c>
      <c r="I40" s="46">
        <f t="shared" si="6"/>
        <v>455.39</v>
      </c>
      <c r="J40" s="46">
        <f t="shared" si="6"/>
        <v>1439.5299999999997</v>
      </c>
      <c r="K40" s="46">
        <f t="shared" si="6"/>
        <v>17.429999999999996</v>
      </c>
      <c r="L40" s="46">
        <f t="shared" si="6"/>
        <v>0.93</v>
      </c>
      <c r="M40" s="46">
        <f t="shared" si="6"/>
        <v>5.49</v>
      </c>
      <c r="N40" s="46">
        <f t="shared" si="6"/>
        <v>1.26</v>
      </c>
      <c r="O40" s="46">
        <f t="shared" si="6"/>
        <v>99.61</v>
      </c>
    </row>
  </sheetData>
  <mergeCells count="4">
    <mergeCell ref="A1:O1"/>
    <mergeCell ref="D2:F2"/>
    <mergeCell ref="H2:K2"/>
    <mergeCell ref="L2:O2"/>
  </mergeCells>
  <pageMargins left="0.7" right="0.7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1"/>
  <sheetViews>
    <sheetView view="pageBreakPreview" topLeftCell="A2" zoomScale="85" zoomScaleNormal="85" zoomScaleSheetLayoutView="85" workbookViewId="0">
      <selection activeCell="S30" sqref="S30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56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149</v>
      </c>
      <c r="B5" s="47" t="s">
        <v>24</v>
      </c>
      <c r="C5" s="31">
        <v>150</v>
      </c>
      <c r="D5" s="31">
        <v>12.7</v>
      </c>
      <c r="E5" s="31">
        <v>18</v>
      </c>
      <c r="F5" s="31">
        <v>3.3</v>
      </c>
      <c r="G5" s="31">
        <v>225.5</v>
      </c>
      <c r="H5" s="22">
        <v>110</v>
      </c>
      <c r="I5" s="22">
        <v>17</v>
      </c>
      <c r="J5" s="22">
        <v>203</v>
      </c>
      <c r="K5" s="22">
        <v>2.1</v>
      </c>
      <c r="L5" s="22">
        <v>0.18</v>
      </c>
      <c r="M5" s="22">
        <v>0</v>
      </c>
      <c r="N5" s="22">
        <v>0.06</v>
      </c>
      <c r="O5" s="22">
        <v>0.3</v>
      </c>
    </row>
    <row r="6" spans="1:15" x14ac:dyDescent="0.25">
      <c r="A6" s="48" t="s">
        <v>40</v>
      </c>
      <c r="B6" s="47" t="s">
        <v>196</v>
      </c>
      <c r="C6" s="31">
        <v>40</v>
      </c>
      <c r="D6" s="31">
        <v>3.1</v>
      </c>
      <c r="E6" s="31">
        <v>0.3</v>
      </c>
      <c r="F6" s="31">
        <v>19.7</v>
      </c>
      <c r="G6" s="31">
        <v>93.7</v>
      </c>
      <c r="H6" s="22">
        <v>8</v>
      </c>
      <c r="I6" s="22">
        <v>5.6</v>
      </c>
      <c r="J6" s="22">
        <v>26</v>
      </c>
      <c r="K6" s="22">
        <v>0.44</v>
      </c>
      <c r="L6" s="22">
        <v>0</v>
      </c>
      <c r="M6" s="22">
        <v>0.44</v>
      </c>
      <c r="N6" s="22">
        <v>0.04</v>
      </c>
      <c r="O6" s="22">
        <v>0</v>
      </c>
    </row>
    <row r="7" spans="1:15" x14ac:dyDescent="0.25">
      <c r="A7" s="48" t="s">
        <v>173</v>
      </c>
      <c r="B7" s="47" t="s">
        <v>174</v>
      </c>
      <c r="C7" s="31">
        <v>10</v>
      </c>
      <c r="D7" s="31">
        <v>0.1</v>
      </c>
      <c r="E7" s="31">
        <v>7.2</v>
      </c>
      <c r="F7" s="31">
        <v>0.1</v>
      </c>
      <c r="G7" s="31">
        <v>66.099999999999994</v>
      </c>
      <c r="H7" s="22">
        <v>2.4</v>
      </c>
      <c r="I7" s="22">
        <v>0</v>
      </c>
      <c r="J7" s="22">
        <v>3</v>
      </c>
      <c r="K7" s="22">
        <v>0.02</v>
      </c>
      <c r="L7" s="22">
        <v>0.05</v>
      </c>
      <c r="M7" s="22">
        <v>0</v>
      </c>
      <c r="N7" s="22">
        <v>0</v>
      </c>
      <c r="O7" s="22">
        <v>0</v>
      </c>
    </row>
    <row r="8" spans="1:15" x14ac:dyDescent="0.25">
      <c r="A8" s="48" t="s">
        <v>85</v>
      </c>
      <c r="B8" s="49" t="s">
        <v>43</v>
      </c>
      <c r="C8" s="32">
        <v>200</v>
      </c>
      <c r="D8" s="32">
        <v>3.8</v>
      </c>
      <c r="E8" s="32">
        <v>2.9</v>
      </c>
      <c r="F8" s="32">
        <v>11.3</v>
      </c>
      <c r="G8" s="32">
        <v>86</v>
      </c>
      <c r="H8" s="24">
        <v>111</v>
      </c>
      <c r="I8" s="24">
        <v>31</v>
      </c>
      <c r="J8" s="24">
        <v>107</v>
      </c>
      <c r="K8" s="24">
        <v>1.07</v>
      </c>
      <c r="L8" s="24">
        <v>1.2999999999999999E-2</v>
      </c>
      <c r="M8" s="24">
        <v>0</v>
      </c>
      <c r="N8" s="24">
        <v>0.03</v>
      </c>
      <c r="O8" s="24">
        <v>0.52</v>
      </c>
    </row>
    <row r="9" spans="1:15" ht="15.75" thickBot="1" x14ac:dyDescent="0.3">
      <c r="A9" s="23" t="s">
        <v>40</v>
      </c>
      <c r="B9" s="49" t="s">
        <v>33</v>
      </c>
      <c r="C9" s="32">
        <v>100</v>
      </c>
      <c r="D9" s="32">
        <v>0.4</v>
      </c>
      <c r="E9" s="32">
        <v>0.3</v>
      </c>
      <c r="F9" s="32">
        <v>10.3</v>
      </c>
      <c r="G9" s="32">
        <v>45.5</v>
      </c>
      <c r="H9" s="24">
        <v>9</v>
      </c>
      <c r="I9" s="24">
        <v>7</v>
      </c>
      <c r="J9" s="24">
        <v>12</v>
      </c>
      <c r="K9" s="24">
        <v>0.2</v>
      </c>
      <c r="L9" s="24">
        <v>0</v>
      </c>
      <c r="M9" s="24">
        <v>0.1</v>
      </c>
      <c r="N9" s="24">
        <v>0</v>
      </c>
      <c r="O9" s="24">
        <v>4.3</v>
      </c>
    </row>
    <row r="10" spans="1:15" ht="15.75" thickBot="1" x14ac:dyDescent="0.3">
      <c r="A10" s="57">
        <f>ROUNDDOWN((G10*100/G41),0)</f>
        <v>20</v>
      </c>
      <c r="B10" s="8" t="s">
        <v>18</v>
      </c>
      <c r="C10" s="18">
        <f t="shared" ref="C10:O10" si="0">SUM(C5:C9)</f>
        <v>500</v>
      </c>
      <c r="D10" s="18">
        <f t="shared" si="0"/>
        <v>20.099999999999998</v>
      </c>
      <c r="E10" s="18">
        <f t="shared" si="0"/>
        <v>28.7</v>
      </c>
      <c r="F10" s="18">
        <f t="shared" si="0"/>
        <v>44.7</v>
      </c>
      <c r="G10" s="18">
        <f t="shared" si="0"/>
        <v>516.79999999999995</v>
      </c>
      <c r="H10" s="18">
        <f t="shared" si="0"/>
        <v>240.4</v>
      </c>
      <c r="I10" s="18">
        <f t="shared" si="0"/>
        <v>60.6</v>
      </c>
      <c r="J10" s="18">
        <f t="shared" si="0"/>
        <v>351</v>
      </c>
      <c r="K10" s="18">
        <f t="shared" si="0"/>
        <v>3.83</v>
      </c>
      <c r="L10" s="18">
        <f t="shared" si="0"/>
        <v>0.24299999999999999</v>
      </c>
      <c r="M10" s="18">
        <f t="shared" si="0"/>
        <v>0.54</v>
      </c>
      <c r="N10" s="18">
        <f t="shared" si="0"/>
        <v>0.13</v>
      </c>
      <c r="O10" s="18">
        <f t="shared" si="0"/>
        <v>5.12</v>
      </c>
    </row>
    <row r="11" spans="1:15" x14ac:dyDescent="0.25">
      <c r="A11" s="51"/>
      <c r="B11" s="10" t="s">
        <v>20</v>
      </c>
      <c r="C11" s="11"/>
      <c r="D11" s="12"/>
      <c r="E11" s="12"/>
      <c r="F11" s="12"/>
      <c r="G11" s="12"/>
      <c r="H11" s="51"/>
      <c r="I11" s="12"/>
      <c r="J11" s="12"/>
      <c r="K11" s="12"/>
      <c r="L11" s="12"/>
      <c r="M11" s="12"/>
      <c r="N11" s="12"/>
      <c r="O11" s="12"/>
    </row>
    <row r="12" spans="1:15" x14ac:dyDescent="0.25">
      <c r="A12" s="1" t="s">
        <v>145</v>
      </c>
      <c r="B12" s="5" t="s">
        <v>48</v>
      </c>
      <c r="C12" s="2">
        <v>15</v>
      </c>
      <c r="D12" s="3">
        <v>3.5</v>
      </c>
      <c r="E12" s="3">
        <v>4.4000000000000004</v>
      </c>
      <c r="F12" s="3">
        <v>0</v>
      </c>
      <c r="G12" s="3">
        <v>53.8</v>
      </c>
      <c r="H12" s="3">
        <v>132</v>
      </c>
      <c r="I12" s="3">
        <v>5.3</v>
      </c>
      <c r="J12" s="3">
        <v>75</v>
      </c>
      <c r="K12" s="65">
        <v>0.15</v>
      </c>
      <c r="L12" s="3">
        <v>0.04</v>
      </c>
      <c r="M12" s="3">
        <v>0</v>
      </c>
      <c r="N12" s="65">
        <v>0.01</v>
      </c>
      <c r="O12" s="65">
        <v>0.11</v>
      </c>
    </row>
    <row r="13" spans="1:15" x14ac:dyDescent="0.25">
      <c r="A13" s="1" t="s">
        <v>40</v>
      </c>
      <c r="B13" s="5" t="s">
        <v>197</v>
      </c>
      <c r="C13" s="2">
        <v>30</v>
      </c>
      <c r="D13" s="3">
        <v>2</v>
      </c>
      <c r="E13" s="3">
        <v>0.4</v>
      </c>
      <c r="F13" s="3">
        <v>10</v>
      </c>
      <c r="G13" s="3">
        <v>51.2</v>
      </c>
      <c r="H13" s="22">
        <v>9.9</v>
      </c>
      <c r="I13" s="22">
        <v>16.2</v>
      </c>
      <c r="J13" s="22">
        <v>54.9</v>
      </c>
      <c r="K13" s="22">
        <v>1.3</v>
      </c>
      <c r="L13" s="22">
        <v>0</v>
      </c>
      <c r="M13" s="22">
        <v>0</v>
      </c>
      <c r="N13" s="22">
        <v>0.1</v>
      </c>
      <c r="O13" s="22">
        <v>0</v>
      </c>
    </row>
    <row r="14" spans="1:15" ht="15.75" thickBot="1" x14ac:dyDescent="0.3">
      <c r="A14" s="1" t="s">
        <v>78</v>
      </c>
      <c r="B14" s="5" t="s">
        <v>29</v>
      </c>
      <c r="C14" s="2">
        <v>200</v>
      </c>
      <c r="D14" s="3">
        <v>0.3</v>
      </c>
      <c r="E14" s="3">
        <v>0</v>
      </c>
      <c r="F14" s="3">
        <v>7.4</v>
      </c>
      <c r="G14" s="3">
        <v>30.9</v>
      </c>
      <c r="H14" s="3">
        <v>5.6</v>
      </c>
      <c r="I14" s="3">
        <v>4.0999999999999996</v>
      </c>
      <c r="J14" s="3">
        <v>8.8000000000000007</v>
      </c>
      <c r="K14" s="65">
        <v>0.78</v>
      </c>
      <c r="L14" s="3">
        <v>0</v>
      </c>
      <c r="M14" s="3">
        <v>0</v>
      </c>
      <c r="N14" s="3">
        <v>0</v>
      </c>
      <c r="O14" s="65">
        <v>0.04</v>
      </c>
    </row>
    <row r="15" spans="1:15" ht="15.75" thickBot="1" x14ac:dyDescent="0.3">
      <c r="A15" s="58">
        <f>G15*100/G41</f>
        <v>5.4962387769958756</v>
      </c>
      <c r="B15" s="9" t="s">
        <v>18</v>
      </c>
      <c r="C15" s="19">
        <f>SUM(C12:C14)</f>
        <v>245</v>
      </c>
      <c r="D15" s="19">
        <f t="shared" ref="D15:O15" si="1">SUM(D12:D14)</f>
        <v>5.8</v>
      </c>
      <c r="E15" s="19">
        <f t="shared" si="1"/>
        <v>4.8000000000000007</v>
      </c>
      <c r="F15" s="19">
        <f t="shared" si="1"/>
        <v>17.399999999999999</v>
      </c>
      <c r="G15" s="19">
        <f t="shared" si="1"/>
        <v>135.9</v>
      </c>
      <c r="H15" s="19">
        <f t="shared" si="1"/>
        <v>147.5</v>
      </c>
      <c r="I15" s="19">
        <f t="shared" si="1"/>
        <v>25.6</v>
      </c>
      <c r="J15" s="19">
        <f t="shared" si="1"/>
        <v>138.70000000000002</v>
      </c>
      <c r="K15" s="19">
        <f t="shared" si="1"/>
        <v>2.23</v>
      </c>
      <c r="L15" s="19">
        <f t="shared" si="1"/>
        <v>0.04</v>
      </c>
      <c r="M15" s="19">
        <f t="shared" si="1"/>
        <v>0</v>
      </c>
      <c r="N15" s="19">
        <f t="shared" si="1"/>
        <v>0.11</v>
      </c>
      <c r="O15" s="19">
        <f t="shared" si="1"/>
        <v>0.15</v>
      </c>
    </row>
    <row r="16" spans="1:15" x14ac:dyDescent="0.25">
      <c r="A16" s="51"/>
      <c r="B16" s="15" t="s">
        <v>21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.45" customHeight="1" x14ac:dyDescent="0.25">
      <c r="A17" s="31" t="s">
        <v>87</v>
      </c>
      <c r="B17" s="35" t="s">
        <v>86</v>
      </c>
      <c r="C17" s="31">
        <v>100</v>
      </c>
      <c r="D17" s="31">
        <v>1.3</v>
      </c>
      <c r="E17" s="31">
        <v>5.4</v>
      </c>
      <c r="F17" s="31">
        <v>18</v>
      </c>
      <c r="G17" s="31">
        <v>126.6</v>
      </c>
      <c r="H17" s="22">
        <v>40.119999999999997</v>
      </c>
      <c r="I17" s="22">
        <v>21.12</v>
      </c>
      <c r="J17" s="22">
        <v>39.119999999999997</v>
      </c>
      <c r="K17" s="22">
        <v>1.45</v>
      </c>
      <c r="L17" s="22">
        <v>1E-3</v>
      </c>
      <c r="M17" s="22">
        <v>0</v>
      </c>
      <c r="N17" s="22">
        <v>0.02</v>
      </c>
      <c r="O17" s="22">
        <v>3</v>
      </c>
    </row>
    <row r="18" spans="1:15" x14ac:dyDescent="0.25">
      <c r="A18" s="31" t="s">
        <v>44</v>
      </c>
      <c r="B18" s="35" t="s">
        <v>39</v>
      </c>
      <c r="C18" s="31">
        <v>250</v>
      </c>
      <c r="D18" s="31">
        <v>5.8</v>
      </c>
      <c r="E18" s="31">
        <v>7</v>
      </c>
      <c r="F18" s="31">
        <v>7.1</v>
      </c>
      <c r="G18" s="31">
        <v>115.3</v>
      </c>
      <c r="H18" s="22">
        <v>46.75</v>
      </c>
      <c r="I18" s="22">
        <v>16.5</v>
      </c>
      <c r="J18" s="22">
        <v>38.75</v>
      </c>
      <c r="K18" s="22">
        <v>0.6</v>
      </c>
      <c r="L18" s="22">
        <v>0.13</v>
      </c>
      <c r="M18" s="22">
        <v>0</v>
      </c>
      <c r="N18" s="22">
        <v>0.03</v>
      </c>
      <c r="O18" s="22">
        <v>13.45</v>
      </c>
    </row>
    <row r="19" spans="1:15" x14ac:dyDescent="0.25">
      <c r="A19" s="31" t="s">
        <v>76</v>
      </c>
      <c r="B19" s="49" t="s">
        <v>73</v>
      </c>
      <c r="C19" s="32">
        <v>150</v>
      </c>
      <c r="D19" s="32">
        <v>3.2</v>
      </c>
      <c r="E19" s="32">
        <v>5.2</v>
      </c>
      <c r="F19" s="32">
        <v>19.8</v>
      </c>
      <c r="G19" s="32">
        <v>139.4</v>
      </c>
      <c r="H19" s="24">
        <v>39</v>
      </c>
      <c r="I19" s="24">
        <v>28</v>
      </c>
      <c r="J19" s="24">
        <v>84</v>
      </c>
      <c r="K19" s="24">
        <v>1.03</v>
      </c>
      <c r="L19" s="24">
        <v>0.02</v>
      </c>
      <c r="M19" s="24">
        <v>0</v>
      </c>
      <c r="N19" s="24">
        <v>0.12</v>
      </c>
      <c r="O19" s="24">
        <v>10.199999999999999</v>
      </c>
    </row>
    <row r="20" spans="1:15" x14ac:dyDescent="0.25">
      <c r="A20" s="31" t="s">
        <v>77</v>
      </c>
      <c r="B20" s="47" t="s">
        <v>74</v>
      </c>
      <c r="C20" s="31">
        <v>120</v>
      </c>
      <c r="D20" s="31">
        <v>21.1</v>
      </c>
      <c r="E20" s="31">
        <v>7.9</v>
      </c>
      <c r="F20" s="31">
        <v>10.3</v>
      </c>
      <c r="G20" s="31">
        <v>196.3</v>
      </c>
      <c r="H20" s="22">
        <v>26.4</v>
      </c>
      <c r="I20" s="22">
        <v>28.8</v>
      </c>
      <c r="J20" s="22">
        <v>193.2</v>
      </c>
      <c r="K20" s="22">
        <v>0.89</v>
      </c>
      <c r="L20" s="22">
        <v>0.04</v>
      </c>
      <c r="M20" s="22">
        <v>0</v>
      </c>
      <c r="N20" s="22">
        <v>0.17</v>
      </c>
      <c r="O20" s="22">
        <v>0.35</v>
      </c>
    </row>
    <row r="21" spans="1:15" x14ac:dyDescent="0.25">
      <c r="A21" s="26" t="s">
        <v>40</v>
      </c>
      <c r="B21" s="47" t="s">
        <v>196</v>
      </c>
      <c r="C21" s="31">
        <v>65</v>
      </c>
      <c r="D21" s="31">
        <v>5</v>
      </c>
      <c r="E21" s="31">
        <v>0.5</v>
      </c>
      <c r="F21" s="31">
        <v>32</v>
      </c>
      <c r="G21" s="31">
        <v>152.30000000000001</v>
      </c>
      <c r="H21" s="22">
        <v>13</v>
      </c>
      <c r="I21" s="22">
        <v>9.1</v>
      </c>
      <c r="J21" s="22">
        <v>42.25</v>
      </c>
      <c r="K21" s="22">
        <v>0.72</v>
      </c>
      <c r="L21" s="22">
        <v>0</v>
      </c>
      <c r="M21" s="22">
        <v>0.72</v>
      </c>
      <c r="N21" s="22">
        <v>7.0000000000000007E-2</v>
      </c>
      <c r="O21" s="22">
        <v>0</v>
      </c>
    </row>
    <row r="22" spans="1:15" x14ac:dyDescent="0.25">
      <c r="A22" s="26" t="s">
        <v>40</v>
      </c>
      <c r="B22" s="50" t="s">
        <v>197</v>
      </c>
      <c r="C22" s="33">
        <v>20</v>
      </c>
      <c r="D22" s="33">
        <v>1.3</v>
      </c>
      <c r="E22" s="33">
        <v>0.2</v>
      </c>
      <c r="F22" s="33">
        <v>6.7</v>
      </c>
      <c r="G22" s="33">
        <v>34.200000000000003</v>
      </c>
      <c r="H22" s="22">
        <v>6.6</v>
      </c>
      <c r="I22" s="22">
        <v>10.8</v>
      </c>
      <c r="J22" s="22">
        <v>36.6</v>
      </c>
      <c r="K22" s="22">
        <v>0.84</v>
      </c>
      <c r="L22" s="22">
        <v>0</v>
      </c>
      <c r="M22" s="22">
        <v>0</v>
      </c>
      <c r="N22" s="22">
        <v>0.04</v>
      </c>
      <c r="O22" s="22">
        <v>0</v>
      </c>
    </row>
    <row r="23" spans="1:15" ht="15.75" thickBot="1" x14ac:dyDescent="0.3">
      <c r="A23" s="31" t="s">
        <v>41</v>
      </c>
      <c r="B23" s="50" t="s">
        <v>36</v>
      </c>
      <c r="C23" s="33">
        <v>200</v>
      </c>
      <c r="D23" s="33">
        <v>0.5</v>
      </c>
      <c r="E23" s="33">
        <v>0</v>
      </c>
      <c r="F23" s="33">
        <v>19.8</v>
      </c>
      <c r="G23" s="33">
        <v>81</v>
      </c>
      <c r="H23" s="25">
        <v>50</v>
      </c>
      <c r="I23" s="25">
        <v>2.1</v>
      </c>
      <c r="J23" s="25">
        <v>4.3</v>
      </c>
      <c r="K23" s="25">
        <v>0.09</v>
      </c>
      <c r="L23" s="25">
        <v>0.02</v>
      </c>
      <c r="M23" s="25">
        <v>0</v>
      </c>
      <c r="N23" s="25">
        <v>0</v>
      </c>
      <c r="O23" s="25">
        <v>0.02</v>
      </c>
    </row>
    <row r="24" spans="1:15" ht="15.75" thickBot="1" x14ac:dyDescent="0.3">
      <c r="A24" s="59">
        <f>ROUNDUP((G24*100/G41),0)</f>
        <v>35</v>
      </c>
      <c r="B24" s="28" t="s">
        <v>18</v>
      </c>
      <c r="C24" s="29">
        <f>SUM(C17:C23)</f>
        <v>905</v>
      </c>
      <c r="D24" s="29">
        <f t="shared" ref="D24:O24" si="2">SUM(D17:D23)</f>
        <v>38.200000000000003</v>
      </c>
      <c r="E24" s="29">
        <f t="shared" si="2"/>
        <v>26.2</v>
      </c>
      <c r="F24" s="29">
        <f t="shared" si="2"/>
        <v>113.7</v>
      </c>
      <c r="G24" s="29">
        <f t="shared" si="2"/>
        <v>845.09999999999991</v>
      </c>
      <c r="H24" s="29">
        <f t="shared" si="2"/>
        <v>221.87</v>
      </c>
      <c r="I24" s="29">
        <f t="shared" si="2"/>
        <v>116.41999999999999</v>
      </c>
      <c r="J24" s="29">
        <f t="shared" si="2"/>
        <v>438.22</v>
      </c>
      <c r="K24" s="29">
        <f t="shared" si="2"/>
        <v>5.62</v>
      </c>
      <c r="L24" s="29">
        <f t="shared" si="2"/>
        <v>0.21099999999999999</v>
      </c>
      <c r="M24" s="29">
        <f t="shared" si="2"/>
        <v>0.72</v>
      </c>
      <c r="N24" s="29">
        <f t="shared" si="2"/>
        <v>0.44999999999999996</v>
      </c>
      <c r="O24" s="29">
        <f t="shared" si="2"/>
        <v>27.02</v>
      </c>
    </row>
    <row r="25" spans="1:15" x14ac:dyDescent="0.25">
      <c r="A25" s="51"/>
      <c r="B25" s="10" t="s">
        <v>22</v>
      </c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31" t="s">
        <v>40</v>
      </c>
      <c r="B26" s="47" t="s">
        <v>46</v>
      </c>
      <c r="C26" s="31">
        <v>100</v>
      </c>
      <c r="D26" s="31">
        <v>0.9</v>
      </c>
      <c r="E26" s="31">
        <v>0.1</v>
      </c>
      <c r="F26" s="31">
        <v>7.6</v>
      </c>
      <c r="G26" s="31">
        <v>35</v>
      </c>
      <c r="H26" s="22">
        <v>37</v>
      </c>
      <c r="I26" s="22">
        <v>12</v>
      </c>
      <c r="J26" s="22">
        <v>20</v>
      </c>
      <c r="K26" s="22">
        <v>0.2</v>
      </c>
      <c r="L26" s="22">
        <v>0.03</v>
      </c>
      <c r="M26" s="22">
        <v>0.2</v>
      </c>
      <c r="N26" s="22">
        <v>0.1</v>
      </c>
      <c r="O26" s="22">
        <v>26.7</v>
      </c>
    </row>
    <row r="27" spans="1:15" x14ac:dyDescent="0.25">
      <c r="A27" s="26" t="s">
        <v>40</v>
      </c>
      <c r="B27" s="47" t="s">
        <v>126</v>
      </c>
      <c r="C27" s="31">
        <v>190</v>
      </c>
      <c r="D27" s="31">
        <v>0</v>
      </c>
      <c r="E27" s="31">
        <v>0</v>
      </c>
      <c r="F27" s="31">
        <v>21.6</v>
      </c>
      <c r="G27" s="31">
        <v>85.8</v>
      </c>
      <c r="H27" s="22">
        <v>0</v>
      </c>
      <c r="I27" s="22">
        <v>0</v>
      </c>
      <c r="J27" s="22">
        <v>0</v>
      </c>
      <c r="K27" s="22">
        <v>0</v>
      </c>
      <c r="L27" s="22">
        <v>0.12</v>
      </c>
      <c r="M27" s="22">
        <v>2.35</v>
      </c>
      <c r="N27" s="22">
        <v>0.3</v>
      </c>
      <c r="O27" s="22">
        <v>20.100000000000001</v>
      </c>
    </row>
    <row r="28" spans="1:15" ht="15.75" thickBot="1" x14ac:dyDescent="0.3">
      <c r="A28" s="26" t="s">
        <v>40</v>
      </c>
      <c r="B28" s="47" t="s">
        <v>123</v>
      </c>
      <c r="C28" s="31">
        <v>60</v>
      </c>
      <c r="D28" s="31">
        <v>3.3</v>
      </c>
      <c r="E28" s="31">
        <v>11.9</v>
      </c>
      <c r="F28" s="31">
        <v>34.700000000000003</v>
      </c>
      <c r="G28" s="31">
        <v>243</v>
      </c>
      <c r="H28" s="22">
        <v>18</v>
      </c>
      <c r="I28" s="22">
        <v>7.68</v>
      </c>
      <c r="J28" s="22">
        <v>44.4</v>
      </c>
      <c r="K28" s="22">
        <v>0.72</v>
      </c>
      <c r="L28" s="22">
        <v>50.76</v>
      </c>
      <c r="M28" s="22">
        <v>0</v>
      </c>
      <c r="N28" s="22">
        <v>0.04</v>
      </c>
      <c r="O28" s="22">
        <v>0</v>
      </c>
    </row>
    <row r="29" spans="1:15" ht="15.75" thickBot="1" x14ac:dyDescent="0.3">
      <c r="A29" s="58">
        <f>G29*100/G41</f>
        <v>14.713257300008092</v>
      </c>
      <c r="B29" s="9" t="s">
        <v>18</v>
      </c>
      <c r="C29" s="19">
        <f t="shared" ref="C29:O29" si="3">SUM(C26:C28)</f>
        <v>350</v>
      </c>
      <c r="D29" s="19">
        <f t="shared" si="3"/>
        <v>4.2</v>
      </c>
      <c r="E29" s="19">
        <f t="shared" si="3"/>
        <v>12</v>
      </c>
      <c r="F29" s="19">
        <f t="shared" si="3"/>
        <v>63.900000000000006</v>
      </c>
      <c r="G29" s="19">
        <f t="shared" si="3"/>
        <v>363.8</v>
      </c>
      <c r="H29" s="19">
        <f t="shared" si="3"/>
        <v>55</v>
      </c>
      <c r="I29" s="19">
        <f t="shared" si="3"/>
        <v>19.68</v>
      </c>
      <c r="J29" s="19">
        <f t="shared" si="3"/>
        <v>64.400000000000006</v>
      </c>
      <c r="K29" s="19">
        <f t="shared" si="3"/>
        <v>0.91999999999999993</v>
      </c>
      <c r="L29" s="19">
        <f t="shared" si="3"/>
        <v>50.91</v>
      </c>
      <c r="M29" s="19">
        <f t="shared" si="3"/>
        <v>2.5500000000000003</v>
      </c>
      <c r="N29" s="19">
        <f t="shared" si="3"/>
        <v>0.44</v>
      </c>
      <c r="O29" s="19">
        <f t="shared" si="3"/>
        <v>46.8</v>
      </c>
    </row>
    <row r="30" spans="1:15" x14ac:dyDescent="0.25">
      <c r="A30" s="52"/>
      <c r="B30" s="15" t="s">
        <v>23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 x14ac:dyDescent="0.25">
      <c r="A31" s="31" t="s">
        <v>206</v>
      </c>
      <c r="B31" s="35" t="s">
        <v>207</v>
      </c>
      <c r="C31" s="31">
        <v>80</v>
      </c>
      <c r="D31" s="31">
        <v>1.2</v>
      </c>
      <c r="E31" s="31">
        <v>4.8</v>
      </c>
      <c r="F31" s="31">
        <v>5.9</v>
      </c>
      <c r="G31" s="31">
        <v>71</v>
      </c>
      <c r="H31" s="22">
        <v>13.64</v>
      </c>
      <c r="I31" s="22">
        <v>14.77</v>
      </c>
      <c r="J31" s="22">
        <v>35.200000000000003</v>
      </c>
      <c r="K31" s="22">
        <v>0.45</v>
      </c>
      <c r="L31" s="22">
        <v>0</v>
      </c>
      <c r="M31" s="22">
        <v>0.14000000000000001</v>
      </c>
      <c r="N31" s="22">
        <v>0.05</v>
      </c>
      <c r="O31" s="22">
        <v>3.41</v>
      </c>
    </row>
    <row r="32" spans="1:15" x14ac:dyDescent="0.25">
      <c r="A32" s="31" t="s">
        <v>167</v>
      </c>
      <c r="B32" s="47" t="s">
        <v>83</v>
      </c>
      <c r="C32" s="31">
        <v>200</v>
      </c>
      <c r="D32" s="31">
        <v>5</v>
      </c>
      <c r="E32" s="31">
        <v>5.8</v>
      </c>
      <c r="F32" s="31">
        <v>24.1</v>
      </c>
      <c r="G32" s="31">
        <v>168.9</v>
      </c>
      <c r="H32" s="22">
        <v>116</v>
      </c>
      <c r="I32" s="22">
        <v>27</v>
      </c>
      <c r="J32" s="22">
        <v>124</v>
      </c>
      <c r="K32" s="22">
        <v>0.53</v>
      </c>
      <c r="L32" s="22">
        <v>0.03</v>
      </c>
      <c r="M32" s="22">
        <v>0</v>
      </c>
      <c r="N32" s="22">
        <v>7.0000000000000007E-2</v>
      </c>
      <c r="O32" s="22">
        <v>0.53</v>
      </c>
    </row>
    <row r="33" spans="1:15" x14ac:dyDescent="0.25">
      <c r="A33" s="31" t="s">
        <v>40</v>
      </c>
      <c r="B33" s="47" t="s">
        <v>196</v>
      </c>
      <c r="C33" s="34">
        <v>25</v>
      </c>
      <c r="D33" s="34">
        <v>1.9</v>
      </c>
      <c r="E33" s="34">
        <v>0.2</v>
      </c>
      <c r="F33" s="34">
        <v>12.2</v>
      </c>
      <c r="G33" s="34">
        <v>58.6</v>
      </c>
      <c r="H33" s="22">
        <v>5</v>
      </c>
      <c r="I33" s="22">
        <v>3.5</v>
      </c>
      <c r="J33" s="22">
        <v>16.25</v>
      </c>
      <c r="K33" s="22">
        <v>0.28000000000000003</v>
      </c>
      <c r="L33" s="22">
        <v>0</v>
      </c>
      <c r="M33" s="22">
        <v>0.28000000000000003</v>
      </c>
      <c r="N33" s="22">
        <v>0.03</v>
      </c>
      <c r="O33" s="22">
        <v>0</v>
      </c>
    </row>
    <row r="34" spans="1:15" x14ac:dyDescent="0.25">
      <c r="A34" s="26" t="s">
        <v>40</v>
      </c>
      <c r="B34" s="47" t="s">
        <v>197</v>
      </c>
      <c r="C34" s="31">
        <v>30</v>
      </c>
      <c r="D34" s="31">
        <v>2</v>
      </c>
      <c r="E34" s="31">
        <v>0.4</v>
      </c>
      <c r="F34" s="31">
        <v>10</v>
      </c>
      <c r="G34" s="31">
        <v>51.2</v>
      </c>
      <c r="H34" s="22">
        <v>9.9</v>
      </c>
      <c r="I34" s="22">
        <v>16.2</v>
      </c>
      <c r="J34" s="22">
        <v>54.9</v>
      </c>
      <c r="K34" s="22">
        <v>1.3</v>
      </c>
      <c r="L34" s="22">
        <v>0</v>
      </c>
      <c r="M34" s="22">
        <v>0</v>
      </c>
      <c r="N34" s="22">
        <v>0.1</v>
      </c>
      <c r="O34" s="22">
        <v>0</v>
      </c>
    </row>
    <row r="35" spans="1:15" ht="15.75" thickBot="1" x14ac:dyDescent="0.3">
      <c r="A35" s="31" t="s">
        <v>40</v>
      </c>
      <c r="B35" s="54" t="s">
        <v>88</v>
      </c>
      <c r="C35" s="33">
        <v>200</v>
      </c>
      <c r="D35" s="33">
        <v>0.6</v>
      </c>
      <c r="E35" s="33">
        <v>0.2</v>
      </c>
      <c r="F35" s="33">
        <v>30.4</v>
      </c>
      <c r="G35" s="33">
        <v>125.8</v>
      </c>
      <c r="H35" s="25">
        <v>20</v>
      </c>
      <c r="I35" s="25">
        <v>14</v>
      </c>
      <c r="J35" s="25">
        <v>36</v>
      </c>
      <c r="K35" s="25">
        <v>0.6</v>
      </c>
      <c r="L35" s="25">
        <v>0.05</v>
      </c>
      <c r="M35" s="25">
        <v>0.8</v>
      </c>
      <c r="N35" s="25">
        <v>0.02</v>
      </c>
      <c r="O35" s="25">
        <v>8</v>
      </c>
    </row>
    <row r="36" spans="1:15" ht="15.75" thickBot="1" x14ac:dyDescent="0.3">
      <c r="A36" s="60">
        <f>ROUNDUP((G36*100/G41),0)</f>
        <v>20</v>
      </c>
      <c r="B36" s="28" t="s">
        <v>18</v>
      </c>
      <c r="C36" s="29">
        <f t="shared" ref="C36:O36" si="4">SUM(C31:C35)</f>
        <v>535</v>
      </c>
      <c r="D36" s="29">
        <f t="shared" si="4"/>
        <v>10.7</v>
      </c>
      <c r="E36" s="29">
        <f t="shared" si="4"/>
        <v>11.399999999999999</v>
      </c>
      <c r="F36" s="29">
        <f t="shared" si="4"/>
        <v>82.6</v>
      </c>
      <c r="G36" s="29">
        <f t="shared" si="4"/>
        <v>475.5</v>
      </c>
      <c r="H36" s="29">
        <f t="shared" si="4"/>
        <v>164.54</v>
      </c>
      <c r="I36" s="29">
        <f t="shared" si="4"/>
        <v>75.47</v>
      </c>
      <c r="J36" s="29">
        <f t="shared" si="4"/>
        <v>266.35000000000002</v>
      </c>
      <c r="K36" s="29">
        <f t="shared" si="4"/>
        <v>3.16</v>
      </c>
      <c r="L36" s="29">
        <f t="shared" si="4"/>
        <v>0.08</v>
      </c>
      <c r="M36" s="29">
        <f t="shared" si="4"/>
        <v>1.2200000000000002</v>
      </c>
      <c r="N36" s="29">
        <f t="shared" si="4"/>
        <v>0.27</v>
      </c>
      <c r="O36" s="36">
        <f t="shared" si="4"/>
        <v>11.940000000000001</v>
      </c>
    </row>
    <row r="37" spans="1:15" x14ac:dyDescent="0.25">
      <c r="A37" s="53"/>
      <c r="B37" s="37" t="s">
        <v>47</v>
      </c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6" t="s">
        <v>40</v>
      </c>
      <c r="B38" s="7" t="s">
        <v>27</v>
      </c>
      <c r="C38" s="38">
        <v>190</v>
      </c>
      <c r="D38" s="39">
        <v>5.3</v>
      </c>
      <c r="E38" s="39">
        <v>6.1</v>
      </c>
      <c r="F38" s="39">
        <v>7.6</v>
      </c>
      <c r="G38" s="39">
        <v>104.5</v>
      </c>
      <c r="H38" s="39">
        <v>228</v>
      </c>
      <c r="I38" s="66">
        <v>26.6</v>
      </c>
      <c r="J38" s="39">
        <v>180.5</v>
      </c>
      <c r="K38" s="39">
        <v>0.19</v>
      </c>
      <c r="L38" s="39">
        <v>0.04</v>
      </c>
      <c r="M38" s="66">
        <v>0.13</v>
      </c>
      <c r="N38" s="66">
        <v>0.06</v>
      </c>
      <c r="O38" s="39">
        <v>1.33</v>
      </c>
    </row>
    <row r="39" spans="1:15" ht="15.75" thickBot="1" x14ac:dyDescent="0.3">
      <c r="A39" s="40" t="s">
        <v>40</v>
      </c>
      <c r="B39" s="41" t="s">
        <v>106</v>
      </c>
      <c r="C39" s="42">
        <v>10</v>
      </c>
      <c r="D39" s="43">
        <v>1</v>
      </c>
      <c r="E39" s="43">
        <v>0.1</v>
      </c>
      <c r="F39" s="43">
        <v>6.4</v>
      </c>
      <c r="G39" s="43">
        <v>31</v>
      </c>
      <c r="H39" s="43">
        <v>28</v>
      </c>
      <c r="I39" s="43">
        <v>44</v>
      </c>
      <c r="J39" s="43">
        <v>114</v>
      </c>
      <c r="K39" s="43">
        <v>2.6</v>
      </c>
      <c r="L39" s="43">
        <v>0</v>
      </c>
      <c r="M39" s="43">
        <v>1.7</v>
      </c>
      <c r="N39" s="43">
        <v>0.22</v>
      </c>
      <c r="O39" s="43">
        <v>0</v>
      </c>
    </row>
    <row r="40" spans="1:15" ht="15.75" thickBot="1" x14ac:dyDescent="0.3">
      <c r="A40" s="61">
        <f>G40*100/G41</f>
        <v>5.4800614737523263</v>
      </c>
      <c r="B40" s="44" t="s">
        <v>18</v>
      </c>
      <c r="C40" s="45">
        <f>SUM(C38:C39)</f>
        <v>200</v>
      </c>
      <c r="D40" s="45">
        <f t="shared" ref="D40:O40" si="5">SUM(D38:D39)</f>
        <v>6.3</v>
      </c>
      <c r="E40" s="45">
        <f t="shared" si="5"/>
        <v>6.1999999999999993</v>
      </c>
      <c r="F40" s="45">
        <f t="shared" si="5"/>
        <v>14</v>
      </c>
      <c r="G40" s="45">
        <f t="shared" si="5"/>
        <v>135.5</v>
      </c>
      <c r="H40" s="45">
        <f t="shared" si="5"/>
        <v>256</v>
      </c>
      <c r="I40" s="45">
        <f t="shared" si="5"/>
        <v>70.599999999999994</v>
      </c>
      <c r="J40" s="45">
        <f t="shared" si="5"/>
        <v>294.5</v>
      </c>
      <c r="K40" s="45">
        <f t="shared" si="5"/>
        <v>2.79</v>
      </c>
      <c r="L40" s="45">
        <f t="shared" si="5"/>
        <v>0.04</v>
      </c>
      <c r="M40" s="45">
        <f t="shared" si="5"/>
        <v>1.83</v>
      </c>
      <c r="N40" s="45">
        <f t="shared" si="5"/>
        <v>0.28000000000000003</v>
      </c>
      <c r="O40" s="45">
        <f t="shared" si="5"/>
        <v>1.33</v>
      </c>
    </row>
    <row r="41" spans="1:15" ht="15.75" thickBot="1" x14ac:dyDescent="0.3">
      <c r="A41" s="56">
        <f>A10+A15+A24+A29+A36+A40</f>
        <v>100.68955755075629</v>
      </c>
      <c r="B41" s="55" t="s">
        <v>18</v>
      </c>
      <c r="C41" s="46">
        <f t="shared" ref="C41:O41" si="6">C10+C15+C24+C29+C36+C40</f>
        <v>2735</v>
      </c>
      <c r="D41" s="46">
        <f t="shared" si="6"/>
        <v>85.3</v>
      </c>
      <c r="E41" s="46">
        <f t="shared" si="6"/>
        <v>89.3</v>
      </c>
      <c r="F41" s="46">
        <f t="shared" si="6"/>
        <v>336.3</v>
      </c>
      <c r="G41" s="46">
        <f t="shared" si="6"/>
        <v>2472.5999999999995</v>
      </c>
      <c r="H41" s="46">
        <f t="shared" si="6"/>
        <v>1085.31</v>
      </c>
      <c r="I41" s="46">
        <f t="shared" si="6"/>
        <v>368.37</v>
      </c>
      <c r="J41" s="46">
        <f t="shared" si="6"/>
        <v>1553.17</v>
      </c>
      <c r="K41" s="46">
        <f t="shared" si="6"/>
        <v>18.55</v>
      </c>
      <c r="L41" s="46">
        <f t="shared" si="6"/>
        <v>51.523999999999994</v>
      </c>
      <c r="M41" s="46">
        <f t="shared" si="6"/>
        <v>6.8600000000000012</v>
      </c>
      <c r="N41" s="46">
        <f t="shared" si="6"/>
        <v>1.68</v>
      </c>
      <c r="O41" s="46">
        <f t="shared" si="6"/>
        <v>92.36</v>
      </c>
    </row>
  </sheetData>
  <mergeCells count="4">
    <mergeCell ref="A1:O1"/>
    <mergeCell ref="D2:F2"/>
    <mergeCell ref="H2:K2"/>
    <mergeCell ref="L2:O2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40"/>
  <sheetViews>
    <sheetView view="pageBreakPreview" zoomScale="85" zoomScaleNormal="85" zoomScaleSheetLayoutView="85" workbookViewId="0">
      <selection activeCell="A9" sqref="A9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6" x14ac:dyDescent="0.25">
      <c r="A1" s="69" t="s">
        <v>57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6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6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6" x14ac:dyDescent="0.25">
      <c r="A5" s="31" t="s">
        <v>158</v>
      </c>
      <c r="B5" s="47" t="s">
        <v>62</v>
      </c>
      <c r="C5" s="31">
        <v>150</v>
      </c>
      <c r="D5" s="31">
        <v>29.7</v>
      </c>
      <c r="E5" s="31">
        <v>10.7</v>
      </c>
      <c r="F5" s="31">
        <v>21.7</v>
      </c>
      <c r="G5" s="31">
        <v>301.2</v>
      </c>
      <c r="H5" s="22">
        <v>224</v>
      </c>
      <c r="I5" s="22">
        <v>32</v>
      </c>
      <c r="J5" s="22">
        <v>291</v>
      </c>
      <c r="K5" s="22">
        <v>0.86</v>
      </c>
      <c r="L5" s="22">
        <v>0.05</v>
      </c>
      <c r="M5" s="22">
        <v>0</v>
      </c>
      <c r="N5" s="22">
        <v>0.06</v>
      </c>
      <c r="O5" s="22">
        <v>0.28999999999999998</v>
      </c>
    </row>
    <row r="6" spans="1:16" x14ac:dyDescent="0.25">
      <c r="A6" s="48" t="s">
        <v>40</v>
      </c>
      <c r="B6" s="47" t="s">
        <v>63</v>
      </c>
      <c r="C6" s="31">
        <v>10</v>
      </c>
      <c r="D6" s="31">
        <v>0.7</v>
      </c>
      <c r="E6" s="31">
        <v>0.9</v>
      </c>
      <c r="F6" s="31">
        <v>5.6</v>
      </c>
      <c r="G6" s="31">
        <v>32.700000000000003</v>
      </c>
      <c r="H6" s="22">
        <v>28.4</v>
      </c>
      <c r="I6" s="22">
        <v>2.6</v>
      </c>
      <c r="J6" s="22">
        <v>25.3</v>
      </c>
      <c r="K6" s="22">
        <v>20</v>
      </c>
      <c r="L6" s="22">
        <v>0.01</v>
      </c>
      <c r="M6" s="22">
        <v>0.02</v>
      </c>
      <c r="N6" s="22">
        <v>0.01</v>
      </c>
      <c r="O6" s="22">
        <v>0.26</v>
      </c>
      <c r="P6" s="22"/>
    </row>
    <row r="7" spans="1:16" x14ac:dyDescent="0.25">
      <c r="A7" s="23" t="s">
        <v>40</v>
      </c>
      <c r="B7" s="47" t="s">
        <v>90</v>
      </c>
      <c r="C7" s="31">
        <v>100</v>
      </c>
      <c r="D7" s="31">
        <v>0.9</v>
      </c>
      <c r="E7" s="31">
        <v>0.2</v>
      </c>
      <c r="F7" s="31">
        <v>8.1</v>
      </c>
      <c r="G7" s="31">
        <v>39</v>
      </c>
      <c r="H7" s="22">
        <v>40</v>
      </c>
      <c r="I7" s="22">
        <v>10</v>
      </c>
      <c r="J7" s="22">
        <v>14</v>
      </c>
      <c r="K7" s="22">
        <v>0.1</v>
      </c>
      <c r="L7" s="22">
        <v>0.01</v>
      </c>
      <c r="M7" s="22">
        <v>0.2</v>
      </c>
      <c r="N7" s="22">
        <v>0.1</v>
      </c>
      <c r="O7" s="22">
        <v>53.2</v>
      </c>
    </row>
    <row r="8" spans="1:16" x14ac:dyDescent="0.25">
      <c r="A8" s="23" t="s">
        <v>40</v>
      </c>
      <c r="B8" s="49" t="s">
        <v>196</v>
      </c>
      <c r="C8" s="32">
        <v>50</v>
      </c>
      <c r="D8" s="32">
        <v>3.8</v>
      </c>
      <c r="E8" s="32">
        <v>0.4</v>
      </c>
      <c r="F8" s="32">
        <v>24.6</v>
      </c>
      <c r="G8" s="32">
        <v>117.2</v>
      </c>
      <c r="H8" s="24">
        <v>10</v>
      </c>
      <c r="I8" s="24">
        <v>7</v>
      </c>
      <c r="J8" s="24">
        <v>32.5</v>
      </c>
      <c r="K8" s="24">
        <v>0.55000000000000004</v>
      </c>
      <c r="L8" s="24">
        <v>0</v>
      </c>
      <c r="M8" s="24">
        <v>0.55000000000000004</v>
      </c>
      <c r="N8" s="24">
        <v>0.06</v>
      </c>
      <c r="O8" s="24">
        <v>0</v>
      </c>
    </row>
    <row r="9" spans="1:16" ht="15.75" thickBot="1" x14ac:dyDescent="0.3">
      <c r="A9" s="48" t="s">
        <v>159</v>
      </c>
      <c r="B9" s="50" t="s">
        <v>65</v>
      </c>
      <c r="C9" s="33">
        <v>200</v>
      </c>
      <c r="D9" s="33">
        <v>0.2</v>
      </c>
      <c r="E9" s="33">
        <v>0</v>
      </c>
      <c r="F9" s="33">
        <v>0.1</v>
      </c>
      <c r="G9" s="33">
        <v>1.4</v>
      </c>
      <c r="H9" s="25">
        <v>4.4000000000000004</v>
      </c>
      <c r="I9" s="25">
        <v>3.8</v>
      </c>
      <c r="J9" s="25">
        <v>7.2</v>
      </c>
      <c r="K9" s="25">
        <v>0.71</v>
      </c>
      <c r="L9" s="25">
        <v>0.3</v>
      </c>
      <c r="M9" s="25">
        <v>0</v>
      </c>
      <c r="N9" s="25">
        <v>0</v>
      </c>
      <c r="O9" s="25">
        <v>0.04</v>
      </c>
    </row>
    <row r="10" spans="1:16" ht="15.75" thickBot="1" x14ac:dyDescent="0.3">
      <c r="A10" s="57">
        <f>G10*100/G40</f>
        <v>19.880273429599963</v>
      </c>
      <c r="B10" s="8" t="s">
        <v>18</v>
      </c>
      <c r="C10" s="18">
        <f t="shared" ref="C10:O10" si="0">SUM(C5:C9)</f>
        <v>510</v>
      </c>
      <c r="D10" s="18">
        <f t="shared" si="0"/>
        <v>35.299999999999997</v>
      </c>
      <c r="E10" s="18">
        <f t="shared" si="0"/>
        <v>12.2</v>
      </c>
      <c r="F10" s="18">
        <f t="shared" si="0"/>
        <v>60.1</v>
      </c>
      <c r="G10" s="18">
        <f t="shared" si="0"/>
        <v>491.49999999999994</v>
      </c>
      <c r="H10" s="18">
        <f t="shared" si="0"/>
        <v>306.79999999999995</v>
      </c>
      <c r="I10" s="18">
        <f t="shared" si="0"/>
        <v>55.4</v>
      </c>
      <c r="J10" s="18">
        <f t="shared" si="0"/>
        <v>370</v>
      </c>
      <c r="K10" s="18">
        <f t="shared" si="0"/>
        <v>22.220000000000002</v>
      </c>
      <c r="L10" s="18">
        <f t="shared" si="0"/>
        <v>0.37</v>
      </c>
      <c r="M10" s="18">
        <f t="shared" si="0"/>
        <v>0.77</v>
      </c>
      <c r="N10" s="18">
        <f t="shared" si="0"/>
        <v>0.22999999999999998</v>
      </c>
      <c r="O10" s="18">
        <f t="shared" si="0"/>
        <v>53.79</v>
      </c>
    </row>
    <row r="11" spans="1:16" x14ac:dyDescent="0.25">
      <c r="A11" s="51"/>
      <c r="B11" s="10" t="s">
        <v>20</v>
      </c>
      <c r="C11" s="11"/>
      <c r="D11" s="12"/>
      <c r="E11" s="12"/>
      <c r="F11" s="12"/>
      <c r="G11" s="12"/>
      <c r="H11" s="51"/>
      <c r="I11" s="12"/>
      <c r="J11" s="12"/>
      <c r="K11" s="12"/>
      <c r="L11" s="12"/>
      <c r="M11" s="12"/>
      <c r="N11" s="12"/>
      <c r="O11" s="12"/>
    </row>
    <row r="12" spans="1:16" x14ac:dyDescent="0.25">
      <c r="A12" s="1" t="s">
        <v>173</v>
      </c>
      <c r="B12" s="5" t="s">
        <v>174</v>
      </c>
      <c r="C12" s="2">
        <v>10</v>
      </c>
      <c r="D12" s="3">
        <v>0.1</v>
      </c>
      <c r="E12" s="3">
        <v>7.2</v>
      </c>
      <c r="F12" s="3">
        <v>0.1</v>
      </c>
      <c r="G12" s="3">
        <v>66.099999999999994</v>
      </c>
      <c r="H12" s="3">
        <v>2.4</v>
      </c>
      <c r="I12" s="3">
        <v>0</v>
      </c>
      <c r="J12" s="3">
        <v>3</v>
      </c>
      <c r="K12" s="65">
        <v>0.02</v>
      </c>
      <c r="L12" s="3">
        <v>0.05</v>
      </c>
      <c r="M12" s="3">
        <v>0</v>
      </c>
      <c r="N12" s="3">
        <v>0</v>
      </c>
      <c r="O12" s="3">
        <v>0</v>
      </c>
    </row>
    <row r="13" spans="1:16" x14ac:dyDescent="0.25">
      <c r="A13" s="1" t="s">
        <v>40</v>
      </c>
      <c r="B13" s="5" t="s">
        <v>197</v>
      </c>
      <c r="C13" s="2">
        <v>30</v>
      </c>
      <c r="D13" s="3">
        <v>2</v>
      </c>
      <c r="E13" s="3">
        <v>0.4</v>
      </c>
      <c r="F13" s="3">
        <v>10</v>
      </c>
      <c r="G13" s="3">
        <v>51.2</v>
      </c>
      <c r="H13" s="22">
        <v>9.9</v>
      </c>
      <c r="I13" s="22">
        <v>16.2</v>
      </c>
      <c r="J13" s="22">
        <v>54.9</v>
      </c>
      <c r="K13" s="22">
        <v>1.3</v>
      </c>
      <c r="L13" s="22">
        <v>0</v>
      </c>
      <c r="M13" s="22">
        <v>0</v>
      </c>
      <c r="N13" s="22">
        <v>0.1</v>
      </c>
      <c r="O13" s="22">
        <v>0</v>
      </c>
    </row>
    <row r="14" spans="1:16" ht="15.75" thickBot="1" x14ac:dyDescent="0.3">
      <c r="A14" s="1" t="s">
        <v>78</v>
      </c>
      <c r="B14" s="5" t="s">
        <v>29</v>
      </c>
      <c r="C14" s="2">
        <v>200</v>
      </c>
      <c r="D14" s="3">
        <v>0.3</v>
      </c>
      <c r="E14" s="3">
        <v>0</v>
      </c>
      <c r="F14" s="3">
        <v>7.4</v>
      </c>
      <c r="G14" s="3">
        <v>30.9</v>
      </c>
      <c r="H14" s="3">
        <v>5.6</v>
      </c>
      <c r="I14" s="3">
        <v>4.0999999999999996</v>
      </c>
      <c r="J14" s="3">
        <v>8.8000000000000007</v>
      </c>
      <c r="K14" s="65">
        <v>0.78</v>
      </c>
      <c r="L14" s="3">
        <v>0</v>
      </c>
      <c r="M14" s="3">
        <v>0</v>
      </c>
      <c r="N14" s="3">
        <v>0</v>
      </c>
      <c r="O14" s="65">
        <v>0.04</v>
      </c>
    </row>
    <row r="15" spans="1:16" ht="15.75" thickBot="1" x14ac:dyDescent="0.3">
      <c r="A15" s="58">
        <f>ROUNDDOWN((G15*100/G40),0)</f>
        <v>5</v>
      </c>
      <c r="B15" s="9" t="s">
        <v>18</v>
      </c>
      <c r="C15" s="19">
        <f>SUM(C12:C14)</f>
        <v>240</v>
      </c>
      <c r="D15" s="19">
        <f t="shared" ref="D15:O15" si="1">SUM(D12:D14)</f>
        <v>2.4</v>
      </c>
      <c r="E15" s="19">
        <f t="shared" si="1"/>
        <v>7.6000000000000005</v>
      </c>
      <c r="F15" s="19">
        <f t="shared" si="1"/>
        <v>17.5</v>
      </c>
      <c r="G15" s="19">
        <f t="shared" si="1"/>
        <v>148.19999999999999</v>
      </c>
      <c r="H15" s="19">
        <f t="shared" si="1"/>
        <v>17.899999999999999</v>
      </c>
      <c r="I15" s="19">
        <f t="shared" si="1"/>
        <v>20.299999999999997</v>
      </c>
      <c r="J15" s="19">
        <f t="shared" si="1"/>
        <v>66.7</v>
      </c>
      <c r="K15" s="19">
        <f t="shared" si="1"/>
        <v>2.1</v>
      </c>
      <c r="L15" s="19">
        <f t="shared" si="1"/>
        <v>0.05</v>
      </c>
      <c r="M15" s="19">
        <f t="shared" si="1"/>
        <v>0</v>
      </c>
      <c r="N15" s="19">
        <f t="shared" si="1"/>
        <v>0.1</v>
      </c>
      <c r="O15" s="19">
        <f t="shared" si="1"/>
        <v>0.04</v>
      </c>
    </row>
    <row r="16" spans="1:16" x14ac:dyDescent="0.25">
      <c r="A16" s="51"/>
      <c r="B16" s="15" t="s">
        <v>21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.45" customHeight="1" x14ac:dyDescent="0.25">
      <c r="A17" s="31" t="s">
        <v>168</v>
      </c>
      <c r="B17" s="35" t="s">
        <v>91</v>
      </c>
      <c r="C17" s="31">
        <v>100</v>
      </c>
      <c r="D17" s="31">
        <v>1.2</v>
      </c>
      <c r="E17" s="31">
        <v>0.2</v>
      </c>
      <c r="F17" s="31">
        <v>3.8</v>
      </c>
      <c r="G17" s="31">
        <v>21.3</v>
      </c>
      <c r="H17" s="22">
        <v>14</v>
      </c>
      <c r="I17" s="22">
        <v>20</v>
      </c>
      <c r="J17" s="22">
        <v>26.67</v>
      </c>
      <c r="K17" s="22">
        <v>0.9</v>
      </c>
      <c r="L17" s="22">
        <v>0.13</v>
      </c>
      <c r="M17" s="22">
        <v>0</v>
      </c>
      <c r="N17" s="22">
        <v>7.0000000000000007E-2</v>
      </c>
      <c r="O17" s="22">
        <v>25</v>
      </c>
    </row>
    <row r="18" spans="1:15" ht="30" x14ac:dyDescent="0.25">
      <c r="A18" s="31" t="s">
        <v>69</v>
      </c>
      <c r="B18" s="35" t="s">
        <v>92</v>
      </c>
      <c r="C18" s="31">
        <v>200</v>
      </c>
      <c r="D18" s="31">
        <v>4.7</v>
      </c>
      <c r="E18" s="31">
        <v>5</v>
      </c>
      <c r="F18" s="31">
        <v>10.1</v>
      </c>
      <c r="G18" s="31">
        <v>110.4</v>
      </c>
      <c r="H18" s="22">
        <v>33.6</v>
      </c>
      <c r="I18" s="22">
        <v>19.2</v>
      </c>
      <c r="J18" s="22">
        <v>42.6</v>
      </c>
      <c r="K18" s="22">
        <v>0.87</v>
      </c>
      <c r="L18" s="22">
        <v>0.13</v>
      </c>
      <c r="M18" s="22">
        <v>0</v>
      </c>
      <c r="N18" s="22">
        <v>0.03</v>
      </c>
      <c r="O18" s="22">
        <v>6.76</v>
      </c>
    </row>
    <row r="19" spans="1:15" x14ac:dyDescent="0.25">
      <c r="A19" s="31" t="s">
        <v>94</v>
      </c>
      <c r="B19" s="49" t="s">
        <v>93</v>
      </c>
      <c r="C19" s="32">
        <v>240</v>
      </c>
      <c r="D19" s="32">
        <v>18.399999999999999</v>
      </c>
      <c r="E19" s="32">
        <v>17.600000000000001</v>
      </c>
      <c r="F19" s="32">
        <v>46.3</v>
      </c>
      <c r="G19" s="32">
        <v>418</v>
      </c>
      <c r="H19" s="24">
        <v>24</v>
      </c>
      <c r="I19" s="24">
        <v>52.8</v>
      </c>
      <c r="J19" s="24">
        <v>231.6</v>
      </c>
      <c r="K19" s="24">
        <v>2.64</v>
      </c>
      <c r="L19" s="24">
        <v>0.31</v>
      </c>
      <c r="M19" s="24">
        <v>0</v>
      </c>
      <c r="N19" s="24">
        <v>0.08</v>
      </c>
      <c r="O19" s="24">
        <v>0.86</v>
      </c>
    </row>
    <row r="20" spans="1:15" x14ac:dyDescent="0.25">
      <c r="A20" s="31" t="s">
        <v>41</v>
      </c>
      <c r="B20" s="47" t="s">
        <v>36</v>
      </c>
      <c r="C20" s="31">
        <v>180</v>
      </c>
      <c r="D20" s="31">
        <v>0.5</v>
      </c>
      <c r="E20" s="31">
        <v>0</v>
      </c>
      <c r="F20" s="31">
        <v>18.2</v>
      </c>
      <c r="G20" s="31">
        <v>72.900000000000006</v>
      </c>
      <c r="H20" s="22">
        <v>45</v>
      </c>
      <c r="I20" s="22">
        <v>1.89</v>
      </c>
      <c r="J20" s="22">
        <v>3.87</v>
      </c>
      <c r="K20" s="22">
        <v>0.08</v>
      </c>
      <c r="L20" s="22">
        <v>1.2999999999999999E-2</v>
      </c>
      <c r="M20" s="22">
        <v>0</v>
      </c>
      <c r="N20" s="22">
        <v>0</v>
      </c>
      <c r="O20" s="22">
        <v>0.02</v>
      </c>
    </row>
    <row r="21" spans="1:15" x14ac:dyDescent="0.25">
      <c r="A21" s="26" t="s">
        <v>40</v>
      </c>
      <c r="B21" s="47" t="s">
        <v>196</v>
      </c>
      <c r="C21" s="31">
        <v>85</v>
      </c>
      <c r="D21" s="31">
        <v>6.5</v>
      </c>
      <c r="E21" s="31">
        <v>0.7</v>
      </c>
      <c r="F21" s="31">
        <v>41.8</v>
      </c>
      <c r="G21" s="31">
        <v>199.2</v>
      </c>
      <c r="H21" s="22">
        <v>17</v>
      </c>
      <c r="I21" s="22">
        <v>11.9</v>
      </c>
      <c r="J21" s="22">
        <v>55.25</v>
      </c>
      <c r="K21" s="22">
        <v>0.94</v>
      </c>
      <c r="L21" s="22">
        <v>0</v>
      </c>
      <c r="M21" s="22">
        <v>0.94</v>
      </c>
      <c r="N21" s="22">
        <v>0.09</v>
      </c>
      <c r="O21" s="22">
        <v>0</v>
      </c>
    </row>
    <row r="22" spans="1:15" ht="15.75" thickBot="1" x14ac:dyDescent="0.3">
      <c r="A22" s="26" t="s">
        <v>40</v>
      </c>
      <c r="B22" s="50" t="s">
        <v>197</v>
      </c>
      <c r="C22" s="33">
        <v>25</v>
      </c>
      <c r="D22" s="33">
        <v>1.7</v>
      </c>
      <c r="E22" s="33">
        <v>0.3</v>
      </c>
      <c r="F22" s="33">
        <v>8.4</v>
      </c>
      <c r="G22" s="33">
        <v>42.7</v>
      </c>
      <c r="H22" s="25">
        <v>8.3000000000000007</v>
      </c>
      <c r="I22" s="25">
        <v>13.5</v>
      </c>
      <c r="J22" s="25">
        <v>45.75</v>
      </c>
      <c r="K22" s="25">
        <v>1.05</v>
      </c>
      <c r="L22" s="25">
        <v>0</v>
      </c>
      <c r="M22" s="25">
        <v>0</v>
      </c>
      <c r="N22" s="25">
        <v>0.05</v>
      </c>
      <c r="O22" s="25">
        <v>0</v>
      </c>
    </row>
    <row r="23" spans="1:15" ht="15.75" thickBot="1" x14ac:dyDescent="0.3">
      <c r="A23" s="59">
        <f>G23*100/G40</f>
        <v>34.967439226631072</v>
      </c>
      <c r="B23" s="28" t="s">
        <v>18</v>
      </c>
      <c r="C23" s="29">
        <f>SUM(C17:C22)</f>
        <v>830</v>
      </c>
      <c r="D23" s="29">
        <f t="shared" ref="D23:O23" si="2">SUM(D17:D22)</f>
        <v>33</v>
      </c>
      <c r="E23" s="29">
        <f t="shared" si="2"/>
        <v>23.8</v>
      </c>
      <c r="F23" s="29">
        <f t="shared" si="2"/>
        <v>128.6</v>
      </c>
      <c r="G23" s="29">
        <f t="shared" si="2"/>
        <v>864.5</v>
      </c>
      <c r="H23" s="29">
        <f t="shared" si="2"/>
        <v>141.9</v>
      </c>
      <c r="I23" s="29">
        <f t="shared" si="2"/>
        <v>119.29</v>
      </c>
      <c r="J23" s="29">
        <f t="shared" si="2"/>
        <v>405.74</v>
      </c>
      <c r="K23" s="29">
        <f t="shared" si="2"/>
        <v>6.4799999999999995</v>
      </c>
      <c r="L23" s="29">
        <f t="shared" si="2"/>
        <v>0.58300000000000007</v>
      </c>
      <c r="M23" s="29">
        <f t="shared" si="2"/>
        <v>0.94</v>
      </c>
      <c r="N23" s="29">
        <f t="shared" si="2"/>
        <v>0.32</v>
      </c>
      <c r="O23" s="29">
        <f t="shared" si="2"/>
        <v>32.64</v>
      </c>
    </row>
    <row r="24" spans="1:15" x14ac:dyDescent="0.25">
      <c r="A24" s="51"/>
      <c r="B24" s="10" t="s">
        <v>22</v>
      </c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26" t="s">
        <v>40</v>
      </c>
      <c r="B25" s="47" t="s">
        <v>95</v>
      </c>
      <c r="C25" s="31">
        <v>100</v>
      </c>
      <c r="D25" s="31">
        <v>0.4</v>
      </c>
      <c r="E25" s="31">
        <v>0.4</v>
      </c>
      <c r="F25" s="31">
        <v>10</v>
      </c>
      <c r="G25" s="31">
        <v>44.5</v>
      </c>
      <c r="H25" s="22">
        <v>6</v>
      </c>
      <c r="I25" s="22">
        <v>5</v>
      </c>
      <c r="J25" s="22">
        <v>11</v>
      </c>
      <c r="K25" s="22">
        <v>0.1</v>
      </c>
      <c r="L25" s="22">
        <v>0</v>
      </c>
      <c r="M25" s="22">
        <v>0.2</v>
      </c>
      <c r="N25" s="22">
        <v>0</v>
      </c>
      <c r="O25" s="22">
        <v>4.5999999999999996</v>
      </c>
    </row>
    <row r="26" spans="1:15" x14ac:dyDescent="0.25">
      <c r="A26" s="26" t="s">
        <v>40</v>
      </c>
      <c r="B26" s="47" t="s">
        <v>71</v>
      </c>
      <c r="C26" s="31">
        <v>200</v>
      </c>
      <c r="D26" s="31">
        <v>5.8</v>
      </c>
      <c r="E26" s="31">
        <v>5</v>
      </c>
      <c r="F26" s="31">
        <v>9.6</v>
      </c>
      <c r="G26" s="31">
        <v>116</v>
      </c>
      <c r="H26" s="22">
        <v>222.8</v>
      </c>
      <c r="I26" s="22">
        <v>25.7</v>
      </c>
      <c r="J26" s="22">
        <v>165.21</v>
      </c>
      <c r="K26" s="22">
        <v>0.18</v>
      </c>
      <c r="L26" s="22">
        <v>0.04</v>
      </c>
      <c r="M26" s="22">
        <v>0.21</v>
      </c>
      <c r="N26" s="22">
        <v>0.05</v>
      </c>
      <c r="O26" s="22">
        <v>1.1000000000000001</v>
      </c>
    </row>
    <row r="27" spans="1:15" ht="15.75" thickBot="1" x14ac:dyDescent="0.3">
      <c r="A27" s="26" t="s">
        <v>40</v>
      </c>
      <c r="B27" s="47" t="s">
        <v>72</v>
      </c>
      <c r="C27" s="31">
        <v>80</v>
      </c>
      <c r="D27" s="31">
        <v>3.3</v>
      </c>
      <c r="E27" s="31">
        <v>0.4</v>
      </c>
      <c r="F27" s="31">
        <v>44.1</v>
      </c>
      <c r="G27" s="31">
        <v>193.2</v>
      </c>
      <c r="H27" s="22">
        <v>13.2</v>
      </c>
      <c r="I27" s="22">
        <v>8</v>
      </c>
      <c r="J27" s="22">
        <v>29.6</v>
      </c>
      <c r="K27" s="22">
        <v>1</v>
      </c>
      <c r="L27" s="22">
        <v>0</v>
      </c>
      <c r="M27" s="22">
        <v>0</v>
      </c>
      <c r="N27" s="22">
        <v>0.04</v>
      </c>
      <c r="O27" s="22">
        <v>0.2</v>
      </c>
    </row>
    <row r="28" spans="1:15" ht="15.75" thickBot="1" x14ac:dyDescent="0.3">
      <c r="A28" s="58">
        <f>ROUNDUP((G28*100/G40),0)</f>
        <v>15</v>
      </c>
      <c r="B28" s="9" t="s">
        <v>18</v>
      </c>
      <c r="C28" s="19">
        <f t="shared" ref="C28:O28" si="3">SUM(C25:C27)</f>
        <v>380</v>
      </c>
      <c r="D28" s="19">
        <f t="shared" si="3"/>
        <v>9.5</v>
      </c>
      <c r="E28" s="19">
        <f t="shared" si="3"/>
        <v>5.8000000000000007</v>
      </c>
      <c r="F28" s="19">
        <f t="shared" si="3"/>
        <v>63.7</v>
      </c>
      <c r="G28" s="19">
        <f t="shared" si="3"/>
        <v>353.7</v>
      </c>
      <c r="H28" s="19">
        <f t="shared" si="3"/>
        <v>242</v>
      </c>
      <c r="I28" s="19">
        <f t="shared" si="3"/>
        <v>38.700000000000003</v>
      </c>
      <c r="J28" s="19">
        <f t="shared" si="3"/>
        <v>205.81</v>
      </c>
      <c r="K28" s="19">
        <f t="shared" si="3"/>
        <v>1.28</v>
      </c>
      <c r="L28" s="19">
        <f t="shared" si="3"/>
        <v>0.04</v>
      </c>
      <c r="M28" s="19">
        <f t="shared" si="3"/>
        <v>0.41000000000000003</v>
      </c>
      <c r="N28" s="19">
        <f t="shared" si="3"/>
        <v>0.09</v>
      </c>
      <c r="O28" s="19">
        <f t="shared" si="3"/>
        <v>5.8999999999999995</v>
      </c>
    </row>
    <row r="29" spans="1:15" x14ac:dyDescent="0.25">
      <c r="A29" s="52"/>
      <c r="B29" s="15" t="s">
        <v>23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 x14ac:dyDescent="0.25">
      <c r="A30" s="31" t="s">
        <v>169</v>
      </c>
      <c r="B30" s="35" t="s">
        <v>96</v>
      </c>
      <c r="C30" s="31">
        <v>100</v>
      </c>
      <c r="D30" s="31">
        <v>3.5</v>
      </c>
      <c r="E30" s="31">
        <v>10.5</v>
      </c>
      <c r="F30" s="31">
        <v>7.4</v>
      </c>
      <c r="G30" s="31">
        <v>142</v>
      </c>
      <c r="H30" s="22">
        <v>19.82</v>
      </c>
      <c r="I30" s="22">
        <v>20.170000000000002</v>
      </c>
      <c r="J30" s="22">
        <v>0</v>
      </c>
      <c r="K30" s="22">
        <v>0.82</v>
      </c>
      <c r="L30" s="22">
        <v>0</v>
      </c>
      <c r="M30" s="22">
        <v>0</v>
      </c>
      <c r="N30" s="22">
        <v>0.08</v>
      </c>
      <c r="O30" s="22">
        <v>2.5099999999999998</v>
      </c>
    </row>
    <row r="31" spans="1:15" x14ac:dyDescent="0.25">
      <c r="A31" s="31" t="s">
        <v>170</v>
      </c>
      <c r="B31" s="47" t="s">
        <v>97</v>
      </c>
      <c r="C31" s="31">
        <v>160</v>
      </c>
      <c r="D31" s="31">
        <v>4.8</v>
      </c>
      <c r="E31" s="31">
        <v>6</v>
      </c>
      <c r="F31" s="31">
        <v>28.4</v>
      </c>
      <c r="G31" s="31">
        <v>185.3</v>
      </c>
      <c r="H31" s="22">
        <v>66.099999999999994</v>
      </c>
      <c r="I31" s="22">
        <v>35.200000000000003</v>
      </c>
      <c r="J31" s="22">
        <v>116.27</v>
      </c>
      <c r="K31" s="22">
        <v>1.26</v>
      </c>
      <c r="L31" s="22">
        <v>8.9999999999999993E-3</v>
      </c>
      <c r="M31" s="22">
        <v>0</v>
      </c>
      <c r="N31" s="22">
        <v>0.15</v>
      </c>
      <c r="O31" s="22">
        <v>11.63</v>
      </c>
    </row>
    <row r="32" spans="1:15" x14ac:dyDescent="0.25">
      <c r="A32" s="31" t="s">
        <v>40</v>
      </c>
      <c r="B32" s="47" t="s">
        <v>196</v>
      </c>
      <c r="C32" s="34">
        <v>15</v>
      </c>
      <c r="D32" s="34">
        <v>1.1000000000000001</v>
      </c>
      <c r="E32" s="34">
        <v>0.1</v>
      </c>
      <c r="F32" s="34">
        <v>7.4</v>
      </c>
      <c r="G32" s="34">
        <v>35.200000000000003</v>
      </c>
      <c r="H32" s="30">
        <v>3</v>
      </c>
      <c r="I32" s="30">
        <v>2.1</v>
      </c>
      <c r="J32" s="30">
        <v>9.75</v>
      </c>
      <c r="K32" s="30">
        <v>0.17</v>
      </c>
      <c r="L32" s="30">
        <v>0</v>
      </c>
      <c r="M32" s="30">
        <v>0.17</v>
      </c>
      <c r="N32" s="30">
        <v>0.02</v>
      </c>
      <c r="O32" s="30">
        <v>0</v>
      </c>
    </row>
    <row r="33" spans="1:15" x14ac:dyDescent="0.25">
      <c r="A33" s="26" t="s">
        <v>40</v>
      </c>
      <c r="B33" s="47" t="s">
        <v>197</v>
      </c>
      <c r="C33" s="31">
        <v>25</v>
      </c>
      <c r="D33" s="31">
        <v>1.7</v>
      </c>
      <c r="E33" s="31">
        <v>0.3</v>
      </c>
      <c r="F33" s="31">
        <v>8.4</v>
      </c>
      <c r="G33" s="31">
        <v>42.7</v>
      </c>
      <c r="H33" s="25">
        <v>8.3000000000000007</v>
      </c>
      <c r="I33" s="25">
        <v>13.5</v>
      </c>
      <c r="J33" s="25">
        <v>45.75</v>
      </c>
      <c r="K33" s="25">
        <v>1.05</v>
      </c>
      <c r="L33" s="25">
        <v>0</v>
      </c>
      <c r="M33" s="25">
        <v>0</v>
      </c>
      <c r="N33" s="25">
        <v>0.05</v>
      </c>
      <c r="O33" s="25">
        <v>0</v>
      </c>
    </row>
    <row r="34" spans="1:15" ht="15.75" thickBot="1" x14ac:dyDescent="0.3">
      <c r="A34" s="31" t="s">
        <v>40</v>
      </c>
      <c r="B34" s="54" t="s">
        <v>98</v>
      </c>
      <c r="C34" s="33">
        <v>200</v>
      </c>
      <c r="D34" s="33">
        <v>0.2</v>
      </c>
      <c r="E34" s="33">
        <v>0.2</v>
      </c>
      <c r="F34" s="33">
        <v>22.9</v>
      </c>
      <c r="G34" s="33">
        <v>89.9</v>
      </c>
      <c r="H34" s="25">
        <v>14</v>
      </c>
      <c r="I34" s="25">
        <v>8</v>
      </c>
      <c r="J34" s="25">
        <v>14</v>
      </c>
      <c r="K34" s="25">
        <v>2.8</v>
      </c>
      <c r="L34" s="25">
        <v>0</v>
      </c>
      <c r="M34" s="25">
        <v>0.2</v>
      </c>
      <c r="N34" s="25">
        <v>0.02</v>
      </c>
      <c r="O34" s="25">
        <v>4</v>
      </c>
    </row>
    <row r="35" spans="1:15" ht="15.75" thickBot="1" x14ac:dyDescent="0.3">
      <c r="A35" s="60">
        <f>ROUNDDOWN((G35*100/G40),0)</f>
        <v>20</v>
      </c>
      <c r="B35" s="28" t="s">
        <v>18</v>
      </c>
      <c r="C35" s="29">
        <f t="shared" ref="C35:O35" si="4">SUM(C30:C34)</f>
        <v>500</v>
      </c>
      <c r="D35" s="29">
        <f t="shared" si="4"/>
        <v>11.299999999999999</v>
      </c>
      <c r="E35" s="29">
        <f t="shared" si="4"/>
        <v>17.100000000000001</v>
      </c>
      <c r="F35" s="29">
        <f t="shared" si="4"/>
        <v>74.5</v>
      </c>
      <c r="G35" s="29">
        <f t="shared" si="4"/>
        <v>495.1</v>
      </c>
      <c r="H35" s="29">
        <f t="shared" si="4"/>
        <v>111.21999999999998</v>
      </c>
      <c r="I35" s="29">
        <f t="shared" si="4"/>
        <v>78.97</v>
      </c>
      <c r="J35" s="29">
        <f t="shared" si="4"/>
        <v>185.76999999999998</v>
      </c>
      <c r="K35" s="29">
        <f t="shared" si="4"/>
        <v>6.1</v>
      </c>
      <c r="L35" s="29">
        <f t="shared" si="4"/>
        <v>8.9999999999999993E-3</v>
      </c>
      <c r="M35" s="29">
        <f t="shared" si="4"/>
        <v>0.37</v>
      </c>
      <c r="N35" s="29">
        <f t="shared" si="4"/>
        <v>0.32</v>
      </c>
      <c r="O35" s="36">
        <f t="shared" si="4"/>
        <v>18.14</v>
      </c>
    </row>
    <row r="36" spans="1:15" x14ac:dyDescent="0.25">
      <c r="A36" s="53"/>
      <c r="B36" s="37" t="s">
        <v>47</v>
      </c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 x14ac:dyDescent="0.25">
      <c r="A37" s="6" t="s">
        <v>40</v>
      </c>
      <c r="B37" s="7" t="s">
        <v>99</v>
      </c>
      <c r="C37" s="38">
        <v>200</v>
      </c>
      <c r="D37" s="39">
        <v>0</v>
      </c>
      <c r="E37" s="39">
        <v>0</v>
      </c>
      <c r="F37" s="39">
        <v>19</v>
      </c>
      <c r="G37" s="39">
        <v>80</v>
      </c>
      <c r="H37" s="39">
        <v>0</v>
      </c>
      <c r="I37" s="66">
        <v>0</v>
      </c>
      <c r="J37" s="39">
        <v>0</v>
      </c>
      <c r="K37" s="39">
        <v>0</v>
      </c>
      <c r="L37" s="66">
        <v>0.12</v>
      </c>
      <c r="M37" s="66">
        <v>2.34</v>
      </c>
      <c r="N37" s="66">
        <v>0.3</v>
      </c>
      <c r="O37" s="39">
        <v>20</v>
      </c>
    </row>
    <row r="38" spans="1:15" ht="15.75" thickBot="1" x14ac:dyDescent="0.3">
      <c r="A38" s="40" t="s">
        <v>40</v>
      </c>
      <c r="B38" s="41" t="s">
        <v>89</v>
      </c>
      <c r="C38" s="42">
        <v>10</v>
      </c>
      <c r="D38" s="43">
        <v>1</v>
      </c>
      <c r="E38" s="43">
        <v>1</v>
      </c>
      <c r="F38" s="43">
        <v>6.6</v>
      </c>
      <c r="G38" s="43">
        <v>39.299999999999997</v>
      </c>
      <c r="H38" s="43">
        <v>2.6</v>
      </c>
      <c r="I38" s="43">
        <v>1.7</v>
      </c>
      <c r="J38" s="43">
        <v>4.4000000000000004</v>
      </c>
      <c r="K38" s="43">
        <v>0.13</v>
      </c>
      <c r="L38" s="43">
        <v>0.01</v>
      </c>
      <c r="M38" s="67">
        <v>0.16</v>
      </c>
      <c r="N38" s="67">
        <v>0.01</v>
      </c>
      <c r="O38" s="43">
        <v>0</v>
      </c>
    </row>
    <row r="39" spans="1:15" ht="15.75" thickBot="1" x14ac:dyDescent="0.3">
      <c r="A39" s="61">
        <f>G39*100/G40</f>
        <v>4.825466165109412</v>
      </c>
      <c r="B39" s="44" t="s">
        <v>18</v>
      </c>
      <c r="C39" s="45">
        <f>SUM(C37:C38)</f>
        <v>210</v>
      </c>
      <c r="D39" s="45">
        <f t="shared" ref="D39:O39" si="5">SUM(D37:D38)</f>
        <v>1</v>
      </c>
      <c r="E39" s="45">
        <f t="shared" si="5"/>
        <v>1</v>
      </c>
      <c r="F39" s="45">
        <f t="shared" si="5"/>
        <v>25.6</v>
      </c>
      <c r="G39" s="45">
        <f t="shared" si="5"/>
        <v>119.3</v>
      </c>
      <c r="H39" s="45">
        <f t="shared" si="5"/>
        <v>2.6</v>
      </c>
      <c r="I39" s="45">
        <f t="shared" si="5"/>
        <v>1.7</v>
      </c>
      <c r="J39" s="45">
        <f t="shared" si="5"/>
        <v>4.4000000000000004</v>
      </c>
      <c r="K39" s="45">
        <f t="shared" si="5"/>
        <v>0.13</v>
      </c>
      <c r="L39" s="45">
        <f t="shared" si="5"/>
        <v>0.13</v>
      </c>
      <c r="M39" s="45">
        <f t="shared" si="5"/>
        <v>2.5</v>
      </c>
      <c r="N39" s="45">
        <f t="shared" si="5"/>
        <v>0.31</v>
      </c>
      <c r="O39" s="45">
        <f t="shared" si="5"/>
        <v>20</v>
      </c>
    </row>
    <row r="40" spans="1:15" ht="15.75" thickBot="1" x14ac:dyDescent="0.3">
      <c r="A40" s="56">
        <f>A10+A15+A23+A28+A35+A39</f>
        <v>99.673178821340457</v>
      </c>
      <c r="B40" s="55" t="s">
        <v>18</v>
      </c>
      <c r="C40" s="46">
        <f t="shared" ref="C40:O40" si="6">C10+C15+C23+C28+C35+C39</f>
        <v>2670</v>
      </c>
      <c r="D40" s="46">
        <f t="shared" si="6"/>
        <v>92.499999999999986</v>
      </c>
      <c r="E40" s="46">
        <f t="shared" si="6"/>
        <v>67.5</v>
      </c>
      <c r="F40" s="46">
        <f t="shared" si="6"/>
        <v>370</v>
      </c>
      <c r="G40" s="46">
        <f t="shared" si="6"/>
        <v>2472.3000000000002</v>
      </c>
      <c r="H40" s="46">
        <f t="shared" si="6"/>
        <v>822.42</v>
      </c>
      <c r="I40" s="46">
        <f t="shared" si="6"/>
        <v>314.35999999999996</v>
      </c>
      <c r="J40" s="46">
        <f t="shared" si="6"/>
        <v>1238.42</v>
      </c>
      <c r="K40" s="46">
        <f t="shared" si="6"/>
        <v>38.310000000000009</v>
      </c>
      <c r="L40" s="46">
        <f t="shared" si="6"/>
        <v>1.1819999999999999</v>
      </c>
      <c r="M40" s="46">
        <f t="shared" si="6"/>
        <v>4.99</v>
      </c>
      <c r="N40" s="46">
        <f t="shared" si="6"/>
        <v>1.3699999999999999</v>
      </c>
      <c r="O40" s="46">
        <f t="shared" si="6"/>
        <v>130.51</v>
      </c>
    </row>
  </sheetData>
  <mergeCells count="4">
    <mergeCell ref="H2:K2"/>
    <mergeCell ref="L2:O2"/>
    <mergeCell ref="A1:O1"/>
    <mergeCell ref="D2:F2"/>
  </mergeCells>
  <pageMargins left="0.7" right="0.7" top="0.75" bottom="0.75" header="0.3" footer="0.3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41"/>
  <sheetViews>
    <sheetView view="pageBreakPreview" zoomScale="85" zoomScaleNormal="85" zoomScaleSheetLayoutView="85" workbookViewId="0">
      <selection activeCell="Y22" sqref="Y22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58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150</v>
      </c>
      <c r="B5" s="47" t="s">
        <v>136</v>
      </c>
      <c r="C5" s="31">
        <v>200</v>
      </c>
      <c r="D5" s="31">
        <v>5.3</v>
      </c>
      <c r="E5" s="31">
        <v>5.4</v>
      </c>
      <c r="F5" s="31">
        <v>28.7</v>
      </c>
      <c r="G5" s="31">
        <v>184.5</v>
      </c>
      <c r="H5" s="22">
        <v>149</v>
      </c>
      <c r="I5" s="22">
        <v>28</v>
      </c>
      <c r="J5" s="22">
        <v>134</v>
      </c>
      <c r="K5" s="22">
        <v>0.42</v>
      </c>
      <c r="L5" s="22">
        <v>0.03</v>
      </c>
      <c r="M5" s="22">
        <v>0</v>
      </c>
      <c r="N5" s="22">
        <v>0.05</v>
      </c>
      <c r="O5" s="22">
        <v>0.61</v>
      </c>
    </row>
    <row r="6" spans="1:15" x14ac:dyDescent="0.25">
      <c r="A6" s="48" t="s">
        <v>40</v>
      </c>
      <c r="B6" s="47" t="s">
        <v>33</v>
      </c>
      <c r="C6" s="31">
        <v>100</v>
      </c>
      <c r="D6" s="31">
        <v>0.4</v>
      </c>
      <c r="E6" s="31">
        <v>0.3</v>
      </c>
      <c r="F6" s="31">
        <v>10.3</v>
      </c>
      <c r="G6" s="31">
        <v>45.5</v>
      </c>
      <c r="H6" s="22">
        <v>9</v>
      </c>
      <c r="I6" s="22">
        <v>7</v>
      </c>
      <c r="J6" s="22">
        <v>12</v>
      </c>
      <c r="K6" s="22">
        <v>0.2</v>
      </c>
      <c r="L6" s="22">
        <v>0</v>
      </c>
      <c r="M6" s="22">
        <v>0.1</v>
      </c>
      <c r="N6" s="22">
        <v>0</v>
      </c>
      <c r="O6" s="22">
        <v>4.3</v>
      </c>
    </row>
    <row r="7" spans="1:15" x14ac:dyDescent="0.25">
      <c r="A7" s="23" t="s">
        <v>40</v>
      </c>
      <c r="B7" s="47" t="s">
        <v>196</v>
      </c>
      <c r="C7" s="31">
        <v>50</v>
      </c>
      <c r="D7" s="31">
        <v>3.8</v>
      </c>
      <c r="E7" s="31">
        <v>0.4</v>
      </c>
      <c r="F7" s="31">
        <v>24.6</v>
      </c>
      <c r="G7" s="31">
        <v>117.2</v>
      </c>
      <c r="H7" s="22">
        <v>10</v>
      </c>
      <c r="I7" s="22">
        <v>7</v>
      </c>
      <c r="J7" s="22">
        <v>32.5</v>
      </c>
      <c r="K7" s="22">
        <v>0.55000000000000004</v>
      </c>
      <c r="L7" s="22">
        <v>0</v>
      </c>
      <c r="M7" s="22">
        <v>0.55000000000000004</v>
      </c>
      <c r="N7" s="22">
        <v>0.06</v>
      </c>
      <c r="O7" s="22">
        <v>0</v>
      </c>
    </row>
    <row r="8" spans="1:15" x14ac:dyDescent="0.25">
      <c r="A8" s="48" t="s">
        <v>176</v>
      </c>
      <c r="B8" s="50" t="s">
        <v>174</v>
      </c>
      <c r="C8" s="33">
        <v>10</v>
      </c>
      <c r="D8" s="33">
        <v>0.1</v>
      </c>
      <c r="E8" s="33">
        <v>7.2</v>
      </c>
      <c r="F8" s="33">
        <v>0.1</v>
      </c>
      <c r="G8" s="33">
        <v>66.099999999999994</v>
      </c>
      <c r="H8" s="25">
        <v>2.4</v>
      </c>
      <c r="I8" s="25">
        <v>0</v>
      </c>
      <c r="J8" s="25">
        <v>3</v>
      </c>
      <c r="K8" s="25">
        <v>0.02</v>
      </c>
      <c r="L8" s="25">
        <v>0.05</v>
      </c>
      <c r="M8" s="25">
        <v>0</v>
      </c>
      <c r="N8" s="25">
        <v>0</v>
      </c>
      <c r="O8" s="25">
        <v>0</v>
      </c>
    </row>
    <row r="9" spans="1:15" ht="15.75" thickBot="1" x14ac:dyDescent="0.3">
      <c r="A9" s="48" t="s">
        <v>146</v>
      </c>
      <c r="B9" s="50" t="s">
        <v>32</v>
      </c>
      <c r="C9" s="33">
        <v>200</v>
      </c>
      <c r="D9" s="33">
        <v>4.5999999999999996</v>
      </c>
      <c r="E9" s="33">
        <v>3.6</v>
      </c>
      <c r="F9" s="33">
        <v>12.6</v>
      </c>
      <c r="G9" s="33">
        <v>100.4</v>
      </c>
      <c r="H9" s="25">
        <v>143</v>
      </c>
      <c r="I9" s="25">
        <v>34</v>
      </c>
      <c r="J9" s="25">
        <v>130</v>
      </c>
      <c r="K9" s="25">
        <v>1.0900000000000001</v>
      </c>
      <c r="L9" s="25">
        <v>0.02</v>
      </c>
      <c r="M9" s="25">
        <v>0</v>
      </c>
      <c r="N9" s="25">
        <v>0.04</v>
      </c>
      <c r="O9" s="25">
        <v>0.68</v>
      </c>
    </row>
    <row r="10" spans="1:15" ht="15.75" thickBot="1" x14ac:dyDescent="0.3">
      <c r="A10" s="57">
        <f>ROUNDUP((G10*100/G41),0)</f>
        <v>20</v>
      </c>
      <c r="B10" s="8" t="s">
        <v>18</v>
      </c>
      <c r="C10" s="18">
        <f t="shared" ref="C10:O10" si="0">SUM(C5:C9)</f>
        <v>560</v>
      </c>
      <c r="D10" s="18">
        <f t="shared" si="0"/>
        <v>14.2</v>
      </c>
      <c r="E10" s="18">
        <f t="shared" si="0"/>
        <v>16.900000000000002</v>
      </c>
      <c r="F10" s="18">
        <f t="shared" si="0"/>
        <v>76.3</v>
      </c>
      <c r="G10" s="18">
        <f t="shared" si="0"/>
        <v>513.69999999999993</v>
      </c>
      <c r="H10" s="18">
        <f t="shared" si="0"/>
        <v>313.39999999999998</v>
      </c>
      <c r="I10" s="18">
        <f t="shared" si="0"/>
        <v>76</v>
      </c>
      <c r="J10" s="18">
        <f t="shared" si="0"/>
        <v>311.5</v>
      </c>
      <c r="K10" s="18">
        <f t="shared" si="0"/>
        <v>2.2800000000000002</v>
      </c>
      <c r="L10" s="18">
        <f t="shared" si="0"/>
        <v>0.1</v>
      </c>
      <c r="M10" s="18">
        <f t="shared" si="0"/>
        <v>0.65</v>
      </c>
      <c r="N10" s="18">
        <f t="shared" si="0"/>
        <v>0.15</v>
      </c>
      <c r="O10" s="18">
        <f t="shared" si="0"/>
        <v>5.59</v>
      </c>
    </row>
    <row r="11" spans="1:15" x14ac:dyDescent="0.25">
      <c r="A11" s="51"/>
      <c r="B11" s="10" t="s">
        <v>20</v>
      </c>
      <c r="C11" s="11"/>
      <c r="D11" s="12"/>
      <c r="E11" s="12"/>
      <c r="F11" s="12"/>
      <c r="G11" s="12"/>
      <c r="H11" s="51"/>
      <c r="I11" s="12"/>
      <c r="J11" s="12"/>
      <c r="K11" s="12"/>
      <c r="L11" s="12"/>
      <c r="M11" s="12"/>
      <c r="N11" s="12"/>
      <c r="O11" s="12"/>
    </row>
    <row r="12" spans="1:15" x14ac:dyDescent="0.25">
      <c r="A12" s="1" t="s">
        <v>145</v>
      </c>
      <c r="B12" s="5" t="s">
        <v>48</v>
      </c>
      <c r="C12" s="2">
        <v>15</v>
      </c>
      <c r="D12" s="3">
        <v>3.5</v>
      </c>
      <c r="E12" s="3">
        <v>4.4000000000000004</v>
      </c>
      <c r="F12" s="3">
        <v>0</v>
      </c>
      <c r="G12" s="3">
        <v>53.8</v>
      </c>
      <c r="H12" s="3">
        <v>132</v>
      </c>
      <c r="I12" s="3">
        <v>5.3</v>
      </c>
      <c r="J12" s="3">
        <v>75</v>
      </c>
      <c r="K12" s="65">
        <v>0.15</v>
      </c>
      <c r="L12" s="3">
        <v>0.04</v>
      </c>
      <c r="M12" s="3">
        <v>0</v>
      </c>
      <c r="N12" s="65">
        <v>0.01</v>
      </c>
      <c r="O12" s="65">
        <v>0.11</v>
      </c>
    </row>
    <row r="13" spans="1:15" x14ac:dyDescent="0.25">
      <c r="A13" s="1" t="s">
        <v>40</v>
      </c>
      <c r="B13" s="5" t="s">
        <v>197</v>
      </c>
      <c r="C13" s="2">
        <v>30</v>
      </c>
      <c r="D13" s="3">
        <v>2</v>
      </c>
      <c r="E13" s="3">
        <v>0.4</v>
      </c>
      <c r="F13" s="3">
        <v>10</v>
      </c>
      <c r="G13" s="3">
        <v>51.2</v>
      </c>
      <c r="H13" s="22">
        <v>9.9</v>
      </c>
      <c r="I13" s="22">
        <v>16.2</v>
      </c>
      <c r="J13" s="22">
        <v>54.9</v>
      </c>
      <c r="K13" s="22">
        <v>1.3</v>
      </c>
      <c r="L13" s="22">
        <v>0</v>
      </c>
      <c r="M13" s="22">
        <v>0</v>
      </c>
      <c r="N13" s="22">
        <v>0.1</v>
      </c>
      <c r="O13" s="22">
        <v>0</v>
      </c>
    </row>
    <row r="14" spans="1:15" ht="15.75" thickBot="1" x14ac:dyDescent="0.3">
      <c r="A14" s="1" t="s">
        <v>78</v>
      </c>
      <c r="B14" s="5" t="s">
        <v>29</v>
      </c>
      <c r="C14" s="2">
        <v>200</v>
      </c>
      <c r="D14" s="3">
        <v>0.3</v>
      </c>
      <c r="E14" s="3">
        <v>0</v>
      </c>
      <c r="F14" s="3">
        <v>7.4</v>
      </c>
      <c r="G14" s="3">
        <v>30.9</v>
      </c>
      <c r="H14" s="3">
        <v>5.6</v>
      </c>
      <c r="I14" s="3">
        <v>4.0999999999999996</v>
      </c>
      <c r="J14" s="3">
        <v>8.8000000000000007</v>
      </c>
      <c r="K14" s="65">
        <v>0.78</v>
      </c>
      <c r="L14" s="3">
        <v>0</v>
      </c>
      <c r="M14" s="3">
        <v>0</v>
      </c>
      <c r="N14" s="3">
        <v>0</v>
      </c>
      <c r="O14" s="65">
        <v>0.04</v>
      </c>
    </row>
    <row r="15" spans="1:15" ht="15.75" thickBot="1" x14ac:dyDescent="0.3">
      <c r="A15" s="58">
        <f>G15*100/G41</f>
        <v>5.1612168166799588</v>
      </c>
      <c r="B15" s="9" t="s">
        <v>18</v>
      </c>
      <c r="C15" s="19">
        <f>SUM(C12:C14)</f>
        <v>245</v>
      </c>
      <c r="D15" s="19">
        <f t="shared" ref="D15:O15" si="1">SUM(D12:D14)</f>
        <v>5.8</v>
      </c>
      <c r="E15" s="19">
        <f t="shared" si="1"/>
        <v>4.8000000000000007</v>
      </c>
      <c r="F15" s="19">
        <f t="shared" si="1"/>
        <v>17.399999999999999</v>
      </c>
      <c r="G15" s="19">
        <f t="shared" si="1"/>
        <v>135.9</v>
      </c>
      <c r="H15" s="19">
        <f t="shared" si="1"/>
        <v>147.5</v>
      </c>
      <c r="I15" s="19">
        <f t="shared" si="1"/>
        <v>25.6</v>
      </c>
      <c r="J15" s="19">
        <f t="shared" si="1"/>
        <v>138.70000000000002</v>
      </c>
      <c r="K15" s="19">
        <f t="shared" si="1"/>
        <v>2.23</v>
      </c>
      <c r="L15" s="19">
        <f t="shared" si="1"/>
        <v>0.04</v>
      </c>
      <c r="M15" s="19">
        <f t="shared" si="1"/>
        <v>0</v>
      </c>
      <c r="N15" s="19">
        <f t="shared" si="1"/>
        <v>0.11</v>
      </c>
      <c r="O15" s="19">
        <f t="shared" si="1"/>
        <v>0.15</v>
      </c>
    </row>
    <row r="16" spans="1:15" x14ac:dyDescent="0.25">
      <c r="A16" s="51"/>
      <c r="B16" s="15" t="s">
        <v>21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.45" customHeight="1" x14ac:dyDescent="0.25">
      <c r="A17" s="31" t="s">
        <v>160</v>
      </c>
      <c r="B17" s="35" t="s">
        <v>101</v>
      </c>
      <c r="C17" s="31">
        <v>60</v>
      </c>
      <c r="D17" s="31">
        <v>0.5</v>
      </c>
      <c r="E17" s="31">
        <v>0.1</v>
      </c>
      <c r="F17" s="31">
        <v>1.5</v>
      </c>
      <c r="G17" s="31">
        <v>8.5</v>
      </c>
      <c r="H17" s="22">
        <v>13.8</v>
      </c>
      <c r="I17" s="22">
        <v>8.4</v>
      </c>
      <c r="J17" s="22">
        <v>25.2</v>
      </c>
      <c r="K17" s="22">
        <v>0.36</v>
      </c>
      <c r="L17" s="22">
        <v>6.0000000000000001E-3</v>
      </c>
      <c r="M17" s="22">
        <v>0</v>
      </c>
      <c r="N17" s="22">
        <v>0.02</v>
      </c>
      <c r="O17" s="22">
        <v>6</v>
      </c>
    </row>
    <row r="18" spans="1:15" x14ac:dyDescent="0.25">
      <c r="A18" s="31" t="s">
        <v>103</v>
      </c>
      <c r="B18" s="35" t="s">
        <v>102</v>
      </c>
      <c r="C18" s="31">
        <v>250</v>
      </c>
      <c r="D18" s="31">
        <v>8.4</v>
      </c>
      <c r="E18" s="31">
        <v>5.8</v>
      </c>
      <c r="F18" s="31">
        <v>20.399999999999999</v>
      </c>
      <c r="G18" s="31">
        <v>166.4</v>
      </c>
      <c r="H18" s="22">
        <v>33.75</v>
      </c>
      <c r="I18" s="22">
        <v>36.25</v>
      </c>
      <c r="J18" s="22">
        <v>100.5</v>
      </c>
      <c r="K18" s="22">
        <v>1.85</v>
      </c>
      <c r="L18" s="22">
        <v>0.12</v>
      </c>
      <c r="M18" s="22">
        <v>0</v>
      </c>
      <c r="N18" s="22">
        <v>0.18</v>
      </c>
      <c r="O18" s="22">
        <v>5.95</v>
      </c>
    </row>
    <row r="19" spans="1:15" x14ac:dyDescent="0.25">
      <c r="A19" s="31" t="s">
        <v>186</v>
      </c>
      <c r="B19" s="35" t="s">
        <v>189</v>
      </c>
      <c r="C19" s="31">
        <v>110</v>
      </c>
      <c r="D19" s="31">
        <v>18.41</v>
      </c>
      <c r="E19" s="31">
        <v>17.47</v>
      </c>
      <c r="F19" s="31">
        <v>7.32</v>
      </c>
      <c r="G19" s="31">
        <v>260.3</v>
      </c>
      <c r="H19" s="22">
        <v>51.7</v>
      </c>
      <c r="I19" s="22">
        <v>19.8</v>
      </c>
      <c r="J19" s="22">
        <v>302.5</v>
      </c>
      <c r="K19" s="22">
        <v>6.29</v>
      </c>
      <c r="L19" s="22">
        <v>5.2</v>
      </c>
      <c r="M19" s="22">
        <v>0</v>
      </c>
      <c r="N19" s="22">
        <v>0.23</v>
      </c>
      <c r="O19" s="22">
        <v>13.6</v>
      </c>
    </row>
    <row r="20" spans="1:15" x14ac:dyDescent="0.25">
      <c r="A20" s="31" t="s">
        <v>144</v>
      </c>
      <c r="B20" s="49" t="s">
        <v>52</v>
      </c>
      <c r="C20" s="32">
        <v>150</v>
      </c>
      <c r="D20" s="32">
        <v>5.4</v>
      </c>
      <c r="E20" s="32">
        <v>4.9000000000000004</v>
      </c>
      <c r="F20" s="32">
        <v>32.799999999999997</v>
      </c>
      <c r="G20" s="32">
        <v>196.8</v>
      </c>
      <c r="H20" s="24">
        <v>12</v>
      </c>
      <c r="I20" s="24">
        <v>7.2</v>
      </c>
      <c r="J20" s="24">
        <v>41</v>
      </c>
      <c r="K20" s="24">
        <v>0.73</v>
      </c>
      <c r="L20" s="24">
        <v>0.02</v>
      </c>
      <c r="M20" s="24">
        <v>0</v>
      </c>
      <c r="N20" s="24">
        <v>0.06</v>
      </c>
      <c r="O20" s="24">
        <v>0</v>
      </c>
    </row>
    <row r="21" spans="1:15" x14ac:dyDescent="0.25">
      <c r="A21" s="31" t="s">
        <v>40</v>
      </c>
      <c r="B21" s="47" t="s">
        <v>182</v>
      </c>
      <c r="C21" s="31">
        <v>200</v>
      </c>
      <c r="D21" s="31">
        <v>0</v>
      </c>
      <c r="E21" s="31">
        <v>0</v>
      </c>
      <c r="F21" s="31">
        <v>22.8</v>
      </c>
      <c r="G21" s="31">
        <v>90.3</v>
      </c>
      <c r="H21" s="22">
        <v>50</v>
      </c>
      <c r="I21" s="22">
        <v>2.1</v>
      </c>
      <c r="J21" s="22">
        <v>4.3</v>
      </c>
      <c r="K21" s="22">
        <v>0.09</v>
      </c>
      <c r="L21" s="22">
        <v>0.02</v>
      </c>
      <c r="M21" s="22">
        <v>0</v>
      </c>
      <c r="N21" s="22">
        <v>0</v>
      </c>
      <c r="O21" s="22">
        <v>0.02</v>
      </c>
    </row>
    <row r="22" spans="1:15" x14ac:dyDescent="0.25">
      <c r="A22" s="26" t="s">
        <v>40</v>
      </c>
      <c r="B22" s="47" t="s">
        <v>197</v>
      </c>
      <c r="C22" s="31">
        <v>30</v>
      </c>
      <c r="D22" s="31">
        <v>2</v>
      </c>
      <c r="E22" s="31">
        <v>0.4</v>
      </c>
      <c r="F22" s="31">
        <v>10</v>
      </c>
      <c r="G22" s="31">
        <v>51.2</v>
      </c>
      <c r="H22" s="22">
        <v>9.9</v>
      </c>
      <c r="I22" s="22">
        <v>16.2</v>
      </c>
      <c r="J22" s="22">
        <v>54.9</v>
      </c>
      <c r="K22" s="22">
        <v>1.3</v>
      </c>
      <c r="L22" s="22">
        <v>0</v>
      </c>
      <c r="M22" s="22">
        <v>0</v>
      </c>
      <c r="N22" s="22">
        <v>0.1</v>
      </c>
      <c r="O22" s="22">
        <v>0</v>
      </c>
    </row>
    <row r="23" spans="1:15" ht="15.75" thickBot="1" x14ac:dyDescent="0.3">
      <c r="A23" s="26" t="s">
        <v>40</v>
      </c>
      <c r="B23" s="50" t="s">
        <v>196</v>
      </c>
      <c r="C23" s="33">
        <v>65</v>
      </c>
      <c r="D23" s="33">
        <v>5</v>
      </c>
      <c r="E23" s="33">
        <v>0.5</v>
      </c>
      <c r="F23" s="33">
        <v>32</v>
      </c>
      <c r="G23" s="33">
        <v>152.30000000000001</v>
      </c>
      <c r="H23" s="25">
        <v>13</v>
      </c>
      <c r="I23" s="25">
        <v>9.1</v>
      </c>
      <c r="J23" s="25">
        <v>42.25</v>
      </c>
      <c r="K23" s="25">
        <v>0.72</v>
      </c>
      <c r="L23" s="25">
        <v>0</v>
      </c>
      <c r="M23" s="25">
        <v>0.72</v>
      </c>
      <c r="N23" s="25">
        <v>7.0000000000000007E-2</v>
      </c>
      <c r="O23" s="25">
        <v>0</v>
      </c>
    </row>
    <row r="24" spans="1:15" ht="15.75" thickBot="1" x14ac:dyDescent="0.3">
      <c r="A24" s="59">
        <f>G24*100/G41</f>
        <v>35.160077475219325</v>
      </c>
      <c r="B24" s="28" t="s">
        <v>18</v>
      </c>
      <c r="C24" s="29">
        <f>SUM(C17:C23)</f>
        <v>865</v>
      </c>
      <c r="D24" s="29">
        <f t="shared" ref="D24:O24" si="2">SUM(D17:D23)</f>
        <v>39.71</v>
      </c>
      <c r="E24" s="29">
        <f t="shared" si="2"/>
        <v>29.169999999999995</v>
      </c>
      <c r="F24" s="29">
        <f t="shared" si="2"/>
        <v>126.82</v>
      </c>
      <c r="G24" s="29">
        <f t="shared" si="2"/>
        <v>925.8</v>
      </c>
      <c r="H24" s="29">
        <f t="shared" si="2"/>
        <v>184.15</v>
      </c>
      <c r="I24" s="29">
        <f t="shared" si="2"/>
        <v>99.05</v>
      </c>
      <c r="J24" s="29">
        <f t="shared" si="2"/>
        <v>570.65</v>
      </c>
      <c r="K24" s="29">
        <f t="shared" si="2"/>
        <v>11.340000000000002</v>
      </c>
      <c r="L24" s="29">
        <f t="shared" si="2"/>
        <v>5.3659999999999997</v>
      </c>
      <c r="M24" s="29">
        <f t="shared" si="2"/>
        <v>0.72</v>
      </c>
      <c r="N24" s="29">
        <f t="shared" si="2"/>
        <v>0.65999999999999992</v>
      </c>
      <c r="O24" s="29">
        <f t="shared" si="2"/>
        <v>25.569999999999997</v>
      </c>
    </row>
    <row r="25" spans="1:15" x14ac:dyDescent="0.25">
      <c r="A25" s="51"/>
      <c r="B25" s="10" t="s">
        <v>22</v>
      </c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26" t="s">
        <v>40</v>
      </c>
      <c r="B26" s="47" t="s">
        <v>109</v>
      </c>
      <c r="C26" s="31">
        <v>100</v>
      </c>
      <c r="D26" s="31">
        <v>0.4</v>
      </c>
      <c r="E26" s="31">
        <v>0.4</v>
      </c>
      <c r="F26" s="31">
        <v>10</v>
      </c>
      <c r="G26" s="31">
        <v>44.5</v>
      </c>
      <c r="H26" s="22">
        <v>6</v>
      </c>
      <c r="I26" s="22">
        <v>5</v>
      </c>
      <c r="J26" s="22">
        <v>11</v>
      </c>
      <c r="K26" s="22">
        <v>0.1</v>
      </c>
      <c r="L26" s="22">
        <v>0</v>
      </c>
      <c r="M26" s="22">
        <v>0.2</v>
      </c>
      <c r="N26" s="22">
        <v>0</v>
      </c>
      <c r="O26" s="22">
        <v>4.5999999999999996</v>
      </c>
    </row>
    <row r="27" spans="1:15" x14ac:dyDescent="0.25">
      <c r="A27" s="26" t="s">
        <v>40</v>
      </c>
      <c r="B27" s="47" t="s">
        <v>30</v>
      </c>
      <c r="C27" s="31">
        <v>200</v>
      </c>
      <c r="D27" s="31">
        <v>5</v>
      </c>
      <c r="E27" s="31">
        <v>4.5</v>
      </c>
      <c r="F27" s="31">
        <v>23</v>
      </c>
      <c r="G27" s="31">
        <v>170</v>
      </c>
      <c r="H27" s="25">
        <v>244</v>
      </c>
      <c r="I27" s="25">
        <v>30</v>
      </c>
      <c r="J27" s="25">
        <v>192</v>
      </c>
      <c r="K27" s="25">
        <v>0.2</v>
      </c>
      <c r="L27" s="25">
        <v>0.04</v>
      </c>
      <c r="M27" s="25">
        <v>7.0000000000000007E-2</v>
      </c>
      <c r="N27" s="25">
        <v>0.04</v>
      </c>
      <c r="O27" s="25">
        <v>0.6</v>
      </c>
    </row>
    <row r="28" spans="1:15" ht="15.75" thickBot="1" x14ac:dyDescent="0.3">
      <c r="A28" s="31" t="s">
        <v>108</v>
      </c>
      <c r="B28" s="50" t="s">
        <v>107</v>
      </c>
      <c r="C28" s="33">
        <v>60</v>
      </c>
      <c r="D28" s="33">
        <v>5.2</v>
      </c>
      <c r="E28" s="33">
        <v>1.8</v>
      </c>
      <c r="F28" s="33">
        <v>34</v>
      </c>
      <c r="G28" s="33">
        <v>172.6</v>
      </c>
      <c r="H28" s="25">
        <v>18</v>
      </c>
      <c r="I28" s="25">
        <v>7.6</v>
      </c>
      <c r="J28" s="25">
        <v>43</v>
      </c>
      <c r="K28" s="25">
        <v>0.57999999999999996</v>
      </c>
      <c r="L28" s="25">
        <v>4.0000000000000001E-3</v>
      </c>
      <c r="M28" s="25">
        <v>0</v>
      </c>
      <c r="N28" s="25">
        <v>7.0000000000000007E-2</v>
      </c>
      <c r="O28" s="25">
        <v>0</v>
      </c>
    </row>
    <row r="29" spans="1:15" ht="15.75" thickBot="1" x14ac:dyDescent="0.3">
      <c r="A29" s="58">
        <f>G29*100/G41</f>
        <v>14.701302647069994</v>
      </c>
      <c r="B29" s="9" t="s">
        <v>18</v>
      </c>
      <c r="C29" s="19">
        <f t="shared" ref="C29:O29" si="3">SUM(C26:C28)</f>
        <v>360</v>
      </c>
      <c r="D29" s="19">
        <f t="shared" si="3"/>
        <v>10.600000000000001</v>
      </c>
      <c r="E29" s="19">
        <f t="shared" si="3"/>
        <v>6.7</v>
      </c>
      <c r="F29" s="19">
        <f t="shared" si="3"/>
        <v>67</v>
      </c>
      <c r="G29" s="19">
        <f t="shared" si="3"/>
        <v>387.1</v>
      </c>
      <c r="H29" s="19">
        <f t="shared" si="3"/>
        <v>268</v>
      </c>
      <c r="I29" s="19">
        <f t="shared" si="3"/>
        <v>42.6</v>
      </c>
      <c r="J29" s="19">
        <f t="shared" si="3"/>
        <v>246</v>
      </c>
      <c r="K29" s="19">
        <f t="shared" si="3"/>
        <v>0.88</v>
      </c>
      <c r="L29" s="19">
        <f t="shared" si="3"/>
        <v>4.3999999999999997E-2</v>
      </c>
      <c r="M29" s="19">
        <f t="shared" si="3"/>
        <v>0.27</v>
      </c>
      <c r="N29" s="19">
        <f t="shared" si="3"/>
        <v>0.11000000000000001</v>
      </c>
      <c r="O29" s="19">
        <f t="shared" si="3"/>
        <v>5.1999999999999993</v>
      </c>
    </row>
    <row r="30" spans="1:15" x14ac:dyDescent="0.25">
      <c r="A30" s="52"/>
      <c r="B30" s="15" t="s">
        <v>23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 x14ac:dyDescent="0.25">
      <c r="A31" s="31" t="s">
        <v>156</v>
      </c>
      <c r="B31" s="35" t="s">
        <v>28</v>
      </c>
      <c r="C31" s="31">
        <v>160</v>
      </c>
      <c r="D31" s="31">
        <v>3</v>
      </c>
      <c r="E31" s="31">
        <v>7.9</v>
      </c>
      <c r="F31" s="31">
        <v>14.5</v>
      </c>
      <c r="G31" s="31">
        <v>142.30000000000001</v>
      </c>
      <c r="H31" s="22">
        <v>74.67</v>
      </c>
      <c r="I31" s="22">
        <v>38.67</v>
      </c>
      <c r="J31" s="22">
        <v>93.3</v>
      </c>
      <c r="K31" s="22">
        <v>1.36</v>
      </c>
      <c r="L31" s="22">
        <v>0.41</v>
      </c>
      <c r="M31" s="22">
        <v>0</v>
      </c>
      <c r="N31" s="22">
        <v>0.09</v>
      </c>
      <c r="O31" s="22">
        <v>16.27</v>
      </c>
    </row>
    <row r="32" spans="1:15" x14ac:dyDescent="0.25">
      <c r="A32" s="31" t="s">
        <v>157</v>
      </c>
      <c r="B32" s="47" t="s">
        <v>183</v>
      </c>
      <c r="C32" s="31">
        <v>100</v>
      </c>
      <c r="D32" s="31">
        <v>16.5</v>
      </c>
      <c r="E32" s="31">
        <v>11.5</v>
      </c>
      <c r="F32" s="31">
        <v>2.9</v>
      </c>
      <c r="G32" s="31">
        <v>181</v>
      </c>
      <c r="H32" s="22">
        <v>54</v>
      </c>
      <c r="I32" s="22">
        <v>27</v>
      </c>
      <c r="J32" s="22">
        <v>175</v>
      </c>
      <c r="K32" s="22">
        <v>0.59</v>
      </c>
      <c r="L32" s="22">
        <v>0.02</v>
      </c>
      <c r="M32" s="22">
        <v>0</v>
      </c>
      <c r="N32" s="22">
        <v>0</v>
      </c>
      <c r="O32" s="22">
        <v>0</v>
      </c>
    </row>
    <row r="33" spans="1:15" x14ac:dyDescent="0.25">
      <c r="A33" s="26" t="s">
        <v>40</v>
      </c>
      <c r="B33" s="47" t="s">
        <v>196</v>
      </c>
      <c r="C33" s="31">
        <v>35</v>
      </c>
      <c r="D33" s="31">
        <v>2.7</v>
      </c>
      <c r="E33" s="31">
        <v>0.3</v>
      </c>
      <c r="F33" s="31">
        <v>17.2</v>
      </c>
      <c r="G33" s="31">
        <v>82</v>
      </c>
      <c r="H33" s="22">
        <v>7</v>
      </c>
      <c r="I33" s="22">
        <v>4.9000000000000004</v>
      </c>
      <c r="J33" s="22">
        <v>22.75</v>
      </c>
      <c r="K33" s="22">
        <v>0.39</v>
      </c>
      <c r="L33" s="22">
        <v>0</v>
      </c>
      <c r="M33" s="22">
        <v>0.39</v>
      </c>
      <c r="N33" s="22">
        <v>0.04</v>
      </c>
      <c r="O33" s="22">
        <v>0</v>
      </c>
    </row>
    <row r="34" spans="1:15" x14ac:dyDescent="0.25">
      <c r="A34" s="26" t="s">
        <v>40</v>
      </c>
      <c r="B34" s="47" t="s">
        <v>197</v>
      </c>
      <c r="C34" s="31">
        <v>20</v>
      </c>
      <c r="D34" s="31">
        <v>1.3</v>
      </c>
      <c r="E34" s="31">
        <v>0.2</v>
      </c>
      <c r="F34" s="31">
        <v>6.7</v>
      </c>
      <c r="G34" s="31">
        <v>34.200000000000003</v>
      </c>
      <c r="H34" s="22">
        <v>6.6</v>
      </c>
      <c r="I34" s="22">
        <v>10.8</v>
      </c>
      <c r="J34" s="22">
        <v>36.6</v>
      </c>
      <c r="K34" s="22">
        <v>0.84</v>
      </c>
      <c r="L34" s="22">
        <v>0</v>
      </c>
      <c r="M34" s="22">
        <v>0</v>
      </c>
      <c r="N34" s="22">
        <v>0.04</v>
      </c>
      <c r="O34" s="22">
        <v>0</v>
      </c>
    </row>
    <row r="35" spans="1:15" ht="15.75" thickBot="1" x14ac:dyDescent="0.3">
      <c r="A35" s="31" t="s">
        <v>40</v>
      </c>
      <c r="B35" s="54" t="s">
        <v>119</v>
      </c>
      <c r="C35" s="33">
        <v>200</v>
      </c>
      <c r="D35" s="33">
        <v>0.2</v>
      </c>
      <c r="E35" s="33">
        <v>0.2</v>
      </c>
      <c r="F35" s="33">
        <v>22.9</v>
      </c>
      <c r="G35" s="33">
        <v>89.9</v>
      </c>
      <c r="H35" s="25">
        <v>14</v>
      </c>
      <c r="I35" s="25">
        <v>8</v>
      </c>
      <c r="J35" s="25">
        <v>14</v>
      </c>
      <c r="K35" s="25">
        <v>2.8</v>
      </c>
      <c r="L35" s="25">
        <v>0</v>
      </c>
      <c r="M35" s="25">
        <v>0.2</v>
      </c>
      <c r="N35" s="25">
        <v>0.02</v>
      </c>
      <c r="O35" s="25">
        <v>4</v>
      </c>
    </row>
    <row r="36" spans="1:15" ht="15.75" thickBot="1" x14ac:dyDescent="0.3">
      <c r="A36" s="60">
        <f>G36*100/G41</f>
        <v>20.105578975352248</v>
      </c>
      <c r="B36" s="28" t="s">
        <v>18</v>
      </c>
      <c r="C36" s="29">
        <f t="shared" ref="C36:O36" si="4">SUM(C31:C35)</f>
        <v>515</v>
      </c>
      <c r="D36" s="29">
        <f t="shared" si="4"/>
        <v>23.7</v>
      </c>
      <c r="E36" s="29">
        <f t="shared" si="4"/>
        <v>20.099999999999998</v>
      </c>
      <c r="F36" s="29">
        <f t="shared" si="4"/>
        <v>64.199999999999989</v>
      </c>
      <c r="G36" s="29">
        <f t="shared" si="4"/>
        <v>529.4</v>
      </c>
      <c r="H36" s="29">
        <f t="shared" si="4"/>
        <v>156.27000000000001</v>
      </c>
      <c r="I36" s="29">
        <f t="shared" si="4"/>
        <v>89.37</v>
      </c>
      <c r="J36" s="29">
        <f t="shared" si="4"/>
        <v>341.65000000000003</v>
      </c>
      <c r="K36" s="29">
        <f t="shared" si="4"/>
        <v>5.98</v>
      </c>
      <c r="L36" s="29">
        <f t="shared" si="4"/>
        <v>0.43</v>
      </c>
      <c r="M36" s="29">
        <f t="shared" si="4"/>
        <v>0.59000000000000008</v>
      </c>
      <c r="N36" s="29">
        <f t="shared" si="4"/>
        <v>0.19</v>
      </c>
      <c r="O36" s="36">
        <f t="shared" si="4"/>
        <v>20.27</v>
      </c>
    </row>
    <row r="37" spans="1:15" x14ac:dyDescent="0.25">
      <c r="A37" s="53"/>
      <c r="B37" s="37" t="s">
        <v>47</v>
      </c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6" t="s">
        <v>40</v>
      </c>
      <c r="B38" s="7" t="s">
        <v>71</v>
      </c>
      <c r="C38" s="38">
        <v>190</v>
      </c>
      <c r="D38" s="39">
        <v>5.5</v>
      </c>
      <c r="E38" s="39">
        <v>4.8</v>
      </c>
      <c r="F38" s="39">
        <v>9.1</v>
      </c>
      <c r="G38" s="39">
        <v>110.2</v>
      </c>
      <c r="H38" s="39">
        <v>211.68</v>
      </c>
      <c r="I38" s="39">
        <v>24.4</v>
      </c>
      <c r="J38" s="39">
        <v>156.94999999999999</v>
      </c>
      <c r="K38" s="39">
        <v>0.17</v>
      </c>
      <c r="L38" s="39">
        <v>0.04</v>
      </c>
      <c r="M38" s="39">
        <v>0.2</v>
      </c>
      <c r="N38" s="39">
        <v>0.06</v>
      </c>
      <c r="O38" s="39">
        <v>1.1000000000000001</v>
      </c>
    </row>
    <row r="39" spans="1:15" ht="15.75" thickBot="1" x14ac:dyDescent="0.3">
      <c r="A39" s="40" t="s">
        <v>40</v>
      </c>
      <c r="B39" s="41" t="s">
        <v>106</v>
      </c>
      <c r="C39" s="42">
        <v>10</v>
      </c>
      <c r="D39" s="43">
        <v>1</v>
      </c>
      <c r="E39" s="43">
        <v>0.1</v>
      </c>
      <c r="F39" s="43">
        <v>6.4</v>
      </c>
      <c r="G39" s="43">
        <v>31</v>
      </c>
      <c r="H39" s="43">
        <v>28</v>
      </c>
      <c r="I39" s="43">
        <v>44</v>
      </c>
      <c r="J39" s="43">
        <v>114</v>
      </c>
      <c r="K39" s="43">
        <v>2.6</v>
      </c>
      <c r="L39" s="43">
        <v>0</v>
      </c>
      <c r="M39" s="43">
        <v>1.7</v>
      </c>
      <c r="N39" s="43">
        <v>0.22</v>
      </c>
      <c r="O39" s="43">
        <v>0</v>
      </c>
    </row>
    <row r="40" spans="1:15" ht="15.75" thickBot="1" x14ac:dyDescent="0.3">
      <c r="A40" s="61">
        <f>ROUNDDOWN((G40*100/G41),0)</f>
        <v>5</v>
      </c>
      <c r="B40" s="44" t="s">
        <v>18</v>
      </c>
      <c r="C40" s="45">
        <f>SUM(C38:C39)</f>
        <v>200</v>
      </c>
      <c r="D40" s="45">
        <f t="shared" ref="D40:O40" si="5">SUM(D38:D39)</f>
        <v>6.5</v>
      </c>
      <c r="E40" s="45">
        <f t="shared" si="5"/>
        <v>4.8999999999999995</v>
      </c>
      <c r="F40" s="45">
        <f t="shared" si="5"/>
        <v>15.5</v>
      </c>
      <c r="G40" s="45">
        <f t="shared" si="5"/>
        <v>141.19999999999999</v>
      </c>
      <c r="H40" s="45">
        <f t="shared" si="5"/>
        <v>239.68</v>
      </c>
      <c r="I40" s="45">
        <f t="shared" si="5"/>
        <v>68.400000000000006</v>
      </c>
      <c r="J40" s="45">
        <f t="shared" si="5"/>
        <v>270.95</v>
      </c>
      <c r="K40" s="45">
        <f t="shared" si="5"/>
        <v>2.77</v>
      </c>
      <c r="L40" s="45">
        <f t="shared" si="5"/>
        <v>0.04</v>
      </c>
      <c r="M40" s="45">
        <f t="shared" si="5"/>
        <v>1.9</v>
      </c>
      <c r="N40" s="45">
        <f t="shared" si="5"/>
        <v>0.28000000000000003</v>
      </c>
      <c r="O40" s="45">
        <f t="shared" si="5"/>
        <v>1.1000000000000001</v>
      </c>
    </row>
    <row r="41" spans="1:15" ht="15.75" thickBot="1" x14ac:dyDescent="0.3">
      <c r="A41" s="56">
        <f>A10+A15+A24+A29+A36+A40</f>
        <v>100.12817591432153</v>
      </c>
      <c r="B41" s="55" t="s">
        <v>18</v>
      </c>
      <c r="C41" s="46">
        <f t="shared" ref="C41:O41" si="6">C10+C15+C24+C29+C36+C40</f>
        <v>2745</v>
      </c>
      <c r="D41" s="46">
        <f t="shared" si="6"/>
        <v>100.51</v>
      </c>
      <c r="E41" s="46">
        <f t="shared" si="6"/>
        <v>82.570000000000007</v>
      </c>
      <c r="F41" s="46">
        <f t="shared" si="6"/>
        <v>367.21999999999997</v>
      </c>
      <c r="G41" s="46">
        <f t="shared" si="6"/>
        <v>2633.1</v>
      </c>
      <c r="H41" s="46">
        <f t="shared" si="6"/>
        <v>1309</v>
      </c>
      <c r="I41" s="46">
        <f t="shared" si="6"/>
        <v>401.02</v>
      </c>
      <c r="J41" s="46">
        <f t="shared" si="6"/>
        <v>1879.45</v>
      </c>
      <c r="K41" s="46">
        <f t="shared" si="6"/>
        <v>25.48</v>
      </c>
      <c r="L41" s="46">
        <f t="shared" si="6"/>
        <v>6.0199999999999987</v>
      </c>
      <c r="M41" s="46">
        <f t="shared" si="6"/>
        <v>4.1300000000000008</v>
      </c>
      <c r="N41" s="46">
        <f t="shared" si="6"/>
        <v>1.5</v>
      </c>
      <c r="O41" s="46">
        <f t="shared" si="6"/>
        <v>57.879999999999988</v>
      </c>
    </row>
  </sheetData>
  <mergeCells count="4">
    <mergeCell ref="A1:O1"/>
    <mergeCell ref="D2:F2"/>
    <mergeCell ref="H2:K2"/>
    <mergeCell ref="L2:O2"/>
  </mergeCells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41"/>
  <sheetViews>
    <sheetView view="pageBreakPreview" zoomScale="85" zoomScaleNormal="85" zoomScaleSheetLayoutView="85" workbookViewId="0">
      <selection activeCell="Y28" sqref="Y28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59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215</v>
      </c>
      <c r="B5" s="47" t="s">
        <v>216</v>
      </c>
      <c r="C5" s="31">
        <v>190</v>
      </c>
      <c r="D5" s="31">
        <v>7.9</v>
      </c>
      <c r="E5" s="31">
        <v>9.6</v>
      </c>
      <c r="F5" s="31">
        <v>35.700000000000003</v>
      </c>
      <c r="G5" s="31">
        <v>261.2</v>
      </c>
      <c r="H5" s="22">
        <v>135.9</v>
      </c>
      <c r="I5" s="22">
        <v>47</v>
      </c>
      <c r="J5" s="22">
        <v>177</v>
      </c>
      <c r="K5" s="22">
        <v>1.25</v>
      </c>
      <c r="L5" s="22">
        <v>0.04</v>
      </c>
      <c r="M5" s="22">
        <v>0</v>
      </c>
      <c r="N5" s="22">
        <v>0.17</v>
      </c>
      <c r="O5" s="22">
        <v>0.51</v>
      </c>
    </row>
    <row r="6" spans="1:15" x14ac:dyDescent="0.25">
      <c r="A6" s="48" t="s">
        <v>40</v>
      </c>
      <c r="B6" s="47" t="s">
        <v>111</v>
      </c>
      <c r="C6" s="31">
        <v>100</v>
      </c>
      <c r="D6" s="31">
        <v>0.9</v>
      </c>
      <c r="E6" s="31">
        <v>0.1</v>
      </c>
      <c r="F6" s="31">
        <v>7.6</v>
      </c>
      <c r="G6" s="31">
        <v>35</v>
      </c>
      <c r="H6" s="22">
        <v>37</v>
      </c>
      <c r="I6" s="22">
        <v>12</v>
      </c>
      <c r="J6" s="22">
        <v>20</v>
      </c>
      <c r="K6" s="22">
        <v>0.2</v>
      </c>
      <c r="L6" s="22">
        <v>0.03</v>
      </c>
      <c r="M6" s="22">
        <v>0.2</v>
      </c>
      <c r="N6" s="22">
        <v>0.1</v>
      </c>
      <c r="O6" s="22">
        <v>26.7</v>
      </c>
    </row>
    <row r="7" spans="1:15" x14ac:dyDescent="0.25">
      <c r="A7" s="23" t="s">
        <v>40</v>
      </c>
      <c r="B7" s="47" t="s">
        <v>196</v>
      </c>
      <c r="C7" s="31">
        <v>40</v>
      </c>
      <c r="D7" s="31">
        <v>3.1</v>
      </c>
      <c r="E7" s="31">
        <v>0.3</v>
      </c>
      <c r="F7" s="31">
        <v>19.7</v>
      </c>
      <c r="G7" s="31">
        <v>93.7</v>
      </c>
      <c r="H7" s="22">
        <v>8</v>
      </c>
      <c r="I7" s="22">
        <v>5.6</v>
      </c>
      <c r="J7" s="22">
        <v>26</v>
      </c>
      <c r="K7" s="22">
        <v>0.44</v>
      </c>
      <c r="L7" s="22">
        <v>0</v>
      </c>
      <c r="M7" s="22">
        <v>0.44</v>
      </c>
      <c r="N7" s="22">
        <v>0.04</v>
      </c>
      <c r="O7" s="22">
        <v>0</v>
      </c>
    </row>
    <row r="8" spans="1:15" x14ac:dyDescent="0.25">
      <c r="A8" s="48" t="s">
        <v>176</v>
      </c>
      <c r="B8" s="50" t="s">
        <v>174</v>
      </c>
      <c r="C8" s="33">
        <v>10</v>
      </c>
      <c r="D8" s="33">
        <v>0.1</v>
      </c>
      <c r="E8" s="33">
        <v>7.2</v>
      </c>
      <c r="F8" s="33">
        <v>0.1</v>
      </c>
      <c r="G8" s="33">
        <v>66.099999999999994</v>
      </c>
      <c r="H8" s="25">
        <v>2.4</v>
      </c>
      <c r="I8" s="25">
        <v>0</v>
      </c>
      <c r="J8" s="25">
        <v>3</v>
      </c>
      <c r="K8" s="25">
        <v>0.02</v>
      </c>
      <c r="L8" s="25">
        <v>0.05</v>
      </c>
      <c r="M8" s="25">
        <v>0</v>
      </c>
      <c r="N8" s="25">
        <v>0</v>
      </c>
      <c r="O8" s="25">
        <v>0</v>
      </c>
    </row>
    <row r="9" spans="1:15" ht="15.75" thickBot="1" x14ac:dyDescent="0.3">
      <c r="A9" s="48" t="s">
        <v>85</v>
      </c>
      <c r="B9" s="50" t="s">
        <v>110</v>
      </c>
      <c r="C9" s="33">
        <v>200</v>
      </c>
      <c r="D9" s="33">
        <v>3.8</v>
      </c>
      <c r="E9" s="33">
        <v>2.9</v>
      </c>
      <c r="F9" s="33">
        <v>11.3</v>
      </c>
      <c r="G9" s="33">
        <v>86</v>
      </c>
      <c r="H9" s="25">
        <v>111</v>
      </c>
      <c r="I9" s="25">
        <v>31</v>
      </c>
      <c r="J9" s="25">
        <v>107</v>
      </c>
      <c r="K9" s="25">
        <v>1.07</v>
      </c>
      <c r="L9" s="25">
        <v>1.2999999999999999E-2</v>
      </c>
      <c r="M9" s="25">
        <v>0</v>
      </c>
      <c r="N9" s="25">
        <v>0.03</v>
      </c>
      <c r="O9" s="25">
        <v>0.52</v>
      </c>
    </row>
    <row r="10" spans="1:15" ht="15.75" thickBot="1" x14ac:dyDescent="0.3">
      <c r="A10" s="57">
        <f>G10*100/G41</f>
        <v>20.239740094850443</v>
      </c>
      <c r="B10" s="8" t="s">
        <v>18</v>
      </c>
      <c r="C10" s="18">
        <f t="shared" ref="C10:O10" si="0">SUM(C5:C9)</f>
        <v>540</v>
      </c>
      <c r="D10" s="18">
        <f t="shared" si="0"/>
        <v>15.8</v>
      </c>
      <c r="E10" s="18">
        <f t="shared" si="0"/>
        <v>20.099999999999998</v>
      </c>
      <c r="F10" s="18">
        <f t="shared" si="0"/>
        <v>74.400000000000006</v>
      </c>
      <c r="G10" s="18">
        <f t="shared" si="0"/>
        <v>542</v>
      </c>
      <c r="H10" s="18">
        <f t="shared" si="0"/>
        <v>294.3</v>
      </c>
      <c r="I10" s="18">
        <f t="shared" si="0"/>
        <v>95.6</v>
      </c>
      <c r="J10" s="18">
        <f t="shared" si="0"/>
        <v>333</v>
      </c>
      <c r="K10" s="18">
        <f t="shared" si="0"/>
        <v>2.98</v>
      </c>
      <c r="L10" s="18">
        <f t="shared" si="0"/>
        <v>0.13300000000000001</v>
      </c>
      <c r="M10" s="18">
        <f t="shared" si="0"/>
        <v>0.64</v>
      </c>
      <c r="N10" s="18">
        <f t="shared" si="0"/>
        <v>0.33999999999999997</v>
      </c>
      <c r="O10" s="18">
        <f t="shared" si="0"/>
        <v>27.73</v>
      </c>
    </row>
    <row r="11" spans="1:15" x14ac:dyDescent="0.25">
      <c r="A11" s="51"/>
      <c r="B11" s="10" t="s">
        <v>20</v>
      </c>
      <c r="C11" s="11"/>
      <c r="D11" s="12"/>
      <c r="E11" s="12"/>
      <c r="F11" s="12"/>
      <c r="G11" s="12"/>
      <c r="H11" s="51"/>
      <c r="I11" s="12"/>
      <c r="J11" s="12"/>
      <c r="K11" s="12"/>
      <c r="L11" s="12"/>
      <c r="M11" s="12"/>
      <c r="N11" s="12"/>
      <c r="O11" s="12"/>
    </row>
    <row r="12" spans="1:15" x14ac:dyDescent="0.25">
      <c r="A12" s="1" t="s">
        <v>145</v>
      </c>
      <c r="B12" s="5" t="s">
        <v>48</v>
      </c>
      <c r="C12" s="2">
        <v>10</v>
      </c>
      <c r="D12" s="3">
        <v>2.2999999999999998</v>
      </c>
      <c r="E12" s="3">
        <v>2.9</v>
      </c>
      <c r="F12" s="3">
        <v>0</v>
      </c>
      <c r="G12" s="3">
        <v>35.799999999999997</v>
      </c>
      <c r="H12" s="3">
        <v>132</v>
      </c>
      <c r="I12" s="3">
        <v>5.3</v>
      </c>
      <c r="J12" s="3">
        <v>75</v>
      </c>
      <c r="K12" s="65">
        <v>0.15</v>
      </c>
      <c r="L12" s="3">
        <v>0.04</v>
      </c>
      <c r="M12" s="3">
        <v>0</v>
      </c>
      <c r="N12" s="65">
        <v>0.01</v>
      </c>
      <c r="O12" s="65">
        <v>0.11</v>
      </c>
    </row>
    <row r="13" spans="1:15" x14ac:dyDescent="0.25">
      <c r="A13" s="1" t="s">
        <v>40</v>
      </c>
      <c r="B13" s="5" t="s">
        <v>197</v>
      </c>
      <c r="C13" s="2">
        <v>35</v>
      </c>
      <c r="D13" s="3">
        <v>2.2999999999999998</v>
      </c>
      <c r="E13" s="3">
        <v>0.4</v>
      </c>
      <c r="F13" s="3">
        <v>11.7</v>
      </c>
      <c r="G13" s="3">
        <v>59.8</v>
      </c>
      <c r="H13" s="22">
        <v>11.6</v>
      </c>
      <c r="I13" s="22">
        <v>19.899999999999999</v>
      </c>
      <c r="J13" s="22">
        <v>67.900000000000006</v>
      </c>
      <c r="K13" s="22">
        <v>1.6</v>
      </c>
      <c r="L13" s="22">
        <v>0</v>
      </c>
      <c r="M13" s="22">
        <v>0</v>
      </c>
      <c r="N13" s="22">
        <v>7.0000000000000007E-2</v>
      </c>
      <c r="O13" s="22">
        <v>0</v>
      </c>
    </row>
    <row r="14" spans="1:15" ht="15.75" thickBot="1" x14ac:dyDescent="0.3">
      <c r="A14" s="1" t="s">
        <v>217</v>
      </c>
      <c r="B14" s="5" t="s">
        <v>218</v>
      </c>
      <c r="C14" s="2">
        <v>200</v>
      </c>
      <c r="D14" s="3">
        <v>0.2</v>
      </c>
      <c r="E14" s="3">
        <v>0</v>
      </c>
      <c r="F14" s="3">
        <v>6.5</v>
      </c>
      <c r="G14" s="3">
        <v>26.8</v>
      </c>
      <c r="H14" s="3">
        <v>4.5</v>
      </c>
      <c r="I14" s="3">
        <v>3.8</v>
      </c>
      <c r="J14" s="3">
        <v>7.2</v>
      </c>
      <c r="K14" s="65">
        <v>0.73</v>
      </c>
      <c r="L14" s="3">
        <v>0.03</v>
      </c>
      <c r="M14" s="3">
        <v>0</v>
      </c>
      <c r="N14" s="3">
        <v>0</v>
      </c>
      <c r="O14" s="65">
        <v>0.04</v>
      </c>
    </row>
    <row r="15" spans="1:15" ht="15.75" thickBot="1" x14ac:dyDescent="0.3">
      <c r="A15" s="58">
        <f>G15*100/G41</f>
        <v>4.5707457335972217</v>
      </c>
      <c r="B15" s="9" t="s">
        <v>18</v>
      </c>
      <c r="C15" s="19">
        <f>SUM(C12:C14)</f>
        <v>245</v>
      </c>
      <c r="D15" s="19">
        <f t="shared" ref="D15:O15" si="1">SUM(D12:D14)</f>
        <v>4.8</v>
      </c>
      <c r="E15" s="19">
        <f t="shared" si="1"/>
        <v>3.3</v>
      </c>
      <c r="F15" s="19">
        <f t="shared" si="1"/>
        <v>18.2</v>
      </c>
      <c r="G15" s="19">
        <f t="shared" si="1"/>
        <v>122.39999999999999</v>
      </c>
      <c r="H15" s="19">
        <f t="shared" si="1"/>
        <v>148.1</v>
      </c>
      <c r="I15" s="19">
        <f t="shared" si="1"/>
        <v>29</v>
      </c>
      <c r="J15" s="19">
        <f t="shared" si="1"/>
        <v>150.1</v>
      </c>
      <c r="K15" s="19">
        <f t="shared" si="1"/>
        <v>2.48</v>
      </c>
      <c r="L15" s="19">
        <f t="shared" si="1"/>
        <v>7.0000000000000007E-2</v>
      </c>
      <c r="M15" s="19">
        <f t="shared" si="1"/>
        <v>0</v>
      </c>
      <c r="N15" s="19">
        <f t="shared" si="1"/>
        <v>0.08</v>
      </c>
      <c r="O15" s="19">
        <f t="shared" si="1"/>
        <v>0.15</v>
      </c>
    </row>
    <row r="16" spans="1:15" x14ac:dyDescent="0.25">
      <c r="A16" s="51"/>
      <c r="B16" s="15" t="s">
        <v>21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.45" customHeight="1" x14ac:dyDescent="0.25">
      <c r="A17" s="31" t="s">
        <v>199</v>
      </c>
      <c r="B17" s="35" t="s">
        <v>200</v>
      </c>
      <c r="C17" s="31">
        <v>80</v>
      </c>
      <c r="D17" s="31">
        <v>1.2</v>
      </c>
      <c r="E17" s="31">
        <v>3.6</v>
      </c>
      <c r="F17" s="31">
        <v>5.6</v>
      </c>
      <c r="G17" s="31">
        <v>61</v>
      </c>
      <c r="H17" s="22">
        <v>34.520000000000003</v>
      </c>
      <c r="I17" s="22">
        <v>10.27</v>
      </c>
      <c r="J17" s="22">
        <v>19.36</v>
      </c>
      <c r="K17" s="22">
        <v>0.42</v>
      </c>
      <c r="L17" s="22">
        <v>0</v>
      </c>
      <c r="M17" s="22">
        <v>1.9</v>
      </c>
      <c r="N17" s="22">
        <v>0.01</v>
      </c>
      <c r="O17" s="22">
        <v>8.74</v>
      </c>
    </row>
    <row r="18" spans="1:15" ht="30" x14ac:dyDescent="0.25">
      <c r="A18" s="31" t="s">
        <v>163</v>
      </c>
      <c r="B18" s="35" t="s">
        <v>112</v>
      </c>
      <c r="C18" s="31">
        <v>250</v>
      </c>
      <c r="D18" s="31">
        <v>69.5</v>
      </c>
      <c r="E18" s="31">
        <v>3.5</v>
      </c>
      <c r="F18" s="31">
        <v>23.1</v>
      </c>
      <c r="G18" s="31">
        <v>149.5</v>
      </c>
      <c r="H18" s="22">
        <v>17.3</v>
      </c>
      <c r="I18" s="22">
        <v>26</v>
      </c>
      <c r="J18" s="22">
        <v>68.3</v>
      </c>
      <c r="K18" s="22">
        <v>1.08</v>
      </c>
      <c r="L18" s="22">
        <v>0.12</v>
      </c>
      <c r="M18" s="22">
        <v>0</v>
      </c>
      <c r="N18" s="22">
        <v>0.11</v>
      </c>
      <c r="O18" s="22">
        <v>8.6</v>
      </c>
    </row>
    <row r="19" spans="1:15" x14ac:dyDescent="0.25">
      <c r="A19" s="31" t="s">
        <v>116</v>
      </c>
      <c r="B19" s="49" t="s">
        <v>113</v>
      </c>
      <c r="C19" s="32">
        <v>150</v>
      </c>
      <c r="D19" s="32">
        <v>8.3000000000000007</v>
      </c>
      <c r="E19" s="32">
        <v>6.3</v>
      </c>
      <c r="F19" s="32">
        <v>36</v>
      </c>
      <c r="G19" s="32">
        <v>233.7</v>
      </c>
      <c r="H19" s="24">
        <v>15</v>
      </c>
      <c r="I19" s="24">
        <v>120</v>
      </c>
      <c r="J19" s="24">
        <v>181</v>
      </c>
      <c r="K19" s="24">
        <v>4.04</v>
      </c>
      <c r="L19" s="24">
        <v>1.9E-2</v>
      </c>
      <c r="M19" s="24">
        <v>0</v>
      </c>
      <c r="N19" s="24">
        <v>0.21</v>
      </c>
      <c r="O19" s="24">
        <v>0</v>
      </c>
    </row>
    <row r="20" spans="1:15" x14ac:dyDescent="0.25">
      <c r="A20" s="31" t="s">
        <v>70</v>
      </c>
      <c r="B20" s="49" t="s">
        <v>68</v>
      </c>
      <c r="C20" s="32">
        <v>100</v>
      </c>
      <c r="D20" s="32">
        <v>16.899999999999999</v>
      </c>
      <c r="E20" s="32">
        <v>16.399999999999999</v>
      </c>
      <c r="F20" s="32">
        <v>4</v>
      </c>
      <c r="G20" s="32">
        <v>232</v>
      </c>
      <c r="H20" s="24">
        <v>15</v>
      </c>
      <c r="I20" s="24">
        <v>23</v>
      </c>
      <c r="J20" s="24">
        <v>167</v>
      </c>
      <c r="K20" s="24">
        <v>2.48</v>
      </c>
      <c r="L20" s="24">
        <v>0.03</v>
      </c>
      <c r="M20" s="24">
        <v>0</v>
      </c>
      <c r="N20" s="24">
        <v>0.04</v>
      </c>
      <c r="O20" s="24">
        <v>1.41</v>
      </c>
    </row>
    <row r="21" spans="1:15" x14ac:dyDescent="0.25">
      <c r="A21" s="31" t="s">
        <v>41</v>
      </c>
      <c r="B21" s="47" t="s">
        <v>36</v>
      </c>
      <c r="C21" s="31">
        <v>200</v>
      </c>
      <c r="D21" s="31">
        <v>0.5</v>
      </c>
      <c r="E21" s="31">
        <v>0</v>
      </c>
      <c r="F21" s="31">
        <v>19.8</v>
      </c>
      <c r="G21" s="31">
        <v>81</v>
      </c>
      <c r="H21" s="22">
        <v>50</v>
      </c>
      <c r="I21" s="22">
        <v>2.1</v>
      </c>
      <c r="J21" s="22">
        <v>4.3</v>
      </c>
      <c r="K21" s="22">
        <v>0.09</v>
      </c>
      <c r="L21" s="22">
        <v>0.02</v>
      </c>
      <c r="M21" s="22">
        <v>0</v>
      </c>
      <c r="N21" s="22">
        <v>0</v>
      </c>
      <c r="O21" s="22">
        <v>0.02</v>
      </c>
    </row>
    <row r="22" spans="1:15" x14ac:dyDescent="0.25">
      <c r="A22" s="26" t="s">
        <v>40</v>
      </c>
      <c r="B22" s="47" t="s">
        <v>197</v>
      </c>
      <c r="C22" s="31">
        <v>25</v>
      </c>
      <c r="D22" s="31">
        <v>1.7</v>
      </c>
      <c r="E22" s="31">
        <v>0.3</v>
      </c>
      <c r="F22" s="31">
        <v>8.4</v>
      </c>
      <c r="G22" s="31">
        <v>42.7</v>
      </c>
      <c r="H22" s="25">
        <v>8.3000000000000007</v>
      </c>
      <c r="I22" s="25">
        <v>13.5</v>
      </c>
      <c r="J22" s="25">
        <v>45.75</v>
      </c>
      <c r="K22" s="25">
        <v>1.05</v>
      </c>
      <c r="L22" s="25">
        <v>0</v>
      </c>
      <c r="M22" s="25">
        <v>0</v>
      </c>
      <c r="N22" s="25">
        <v>0.05</v>
      </c>
      <c r="O22" s="25">
        <v>0</v>
      </c>
    </row>
    <row r="23" spans="1:15" ht="15.75" thickBot="1" x14ac:dyDescent="0.3">
      <c r="A23" s="26" t="s">
        <v>40</v>
      </c>
      <c r="B23" s="50" t="s">
        <v>196</v>
      </c>
      <c r="C23" s="33">
        <v>60</v>
      </c>
      <c r="D23" s="33">
        <v>4.5999999999999996</v>
      </c>
      <c r="E23" s="33">
        <v>0.5</v>
      </c>
      <c r="F23" s="33">
        <v>29.5</v>
      </c>
      <c r="G23" s="33">
        <v>140.6</v>
      </c>
      <c r="H23" s="25">
        <v>12</v>
      </c>
      <c r="I23" s="25">
        <v>8.4</v>
      </c>
      <c r="J23" s="25">
        <v>39</v>
      </c>
      <c r="K23" s="25">
        <v>0.66</v>
      </c>
      <c r="L23" s="25">
        <v>0</v>
      </c>
      <c r="M23" s="25">
        <v>0.66</v>
      </c>
      <c r="N23" s="25">
        <v>7.0000000000000007E-2</v>
      </c>
      <c r="O23" s="25">
        <v>0</v>
      </c>
    </row>
    <row r="24" spans="1:15" ht="15.75" thickBot="1" x14ac:dyDescent="0.3">
      <c r="A24" s="59">
        <f>G24*100/G41</f>
        <v>35.120803614772775</v>
      </c>
      <c r="B24" s="28" t="s">
        <v>18</v>
      </c>
      <c r="C24" s="29">
        <f>SUM(C17:C23)</f>
        <v>865</v>
      </c>
      <c r="D24" s="29">
        <f t="shared" ref="D24:O24" si="2">SUM(D17:D23)</f>
        <v>102.7</v>
      </c>
      <c r="E24" s="29">
        <f t="shared" si="2"/>
        <v>30.599999999999998</v>
      </c>
      <c r="F24" s="29">
        <f t="shared" si="2"/>
        <v>126.4</v>
      </c>
      <c r="G24" s="29">
        <f t="shared" si="2"/>
        <v>940.50000000000011</v>
      </c>
      <c r="H24" s="29">
        <f t="shared" si="2"/>
        <v>152.12</v>
      </c>
      <c r="I24" s="29">
        <f t="shared" si="2"/>
        <v>203.26999999999998</v>
      </c>
      <c r="J24" s="29">
        <f t="shared" si="2"/>
        <v>524.71</v>
      </c>
      <c r="K24" s="29">
        <f t="shared" si="2"/>
        <v>9.82</v>
      </c>
      <c r="L24" s="29">
        <f t="shared" si="2"/>
        <v>0.18899999999999997</v>
      </c>
      <c r="M24" s="29">
        <f t="shared" si="2"/>
        <v>2.56</v>
      </c>
      <c r="N24" s="29">
        <f t="shared" si="2"/>
        <v>0.48999999999999994</v>
      </c>
      <c r="O24" s="29">
        <f t="shared" si="2"/>
        <v>18.77</v>
      </c>
    </row>
    <row r="25" spans="1:15" x14ac:dyDescent="0.25">
      <c r="A25" s="51"/>
      <c r="B25" s="10" t="s">
        <v>22</v>
      </c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26" t="s">
        <v>40</v>
      </c>
      <c r="B26" s="47" t="s">
        <v>114</v>
      </c>
      <c r="C26" s="31">
        <v>100</v>
      </c>
      <c r="D26" s="31">
        <v>0.4</v>
      </c>
      <c r="E26" s="31">
        <v>0.3</v>
      </c>
      <c r="F26" s="31">
        <v>10.3</v>
      </c>
      <c r="G26" s="31">
        <v>45.5</v>
      </c>
      <c r="H26" s="22">
        <v>9</v>
      </c>
      <c r="I26" s="22">
        <v>7</v>
      </c>
      <c r="J26" s="22">
        <v>12</v>
      </c>
      <c r="K26" s="22">
        <v>0.2</v>
      </c>
      <c r="L26" s="22">
        <v>0</v>
      </c>
      <c r="M26" s="22">
        <v>0.1</v>
      </c>
      <c r="N26" s="22">
        <v>0</v>
      </c>
      <c r="O26" s="22">
        <v>4.3</v>
      </c>
    </row>
    <row r="27" spans="1:15" x14ac:dyDescent="0.25">
      <c r="A27" s="26" t="s">
        <v>40</v>
      </c>
      <c r="B27" s="47" t="s">
        <v>99</v>
      </c>
      <c r="C27" s="31">
        <v>200</v>
      </c>
      <c r="D27" s="31">
        <v>0</v>
      </c>
      <c r="E27" s="31">
        <v>0</v>
      </c>
      <c r="F27" s="31">
        <v>19</v>
      </c>
      <c r="G27" s="31">
        <v>80</v>
      </c>
      <c r="H27" s="22">
        <v>0</v>
      </c>
      <c r="I27" s="22">
        <v>0</v>
      </c>
      <c r="J27" s="22">
        <v>0</v>
      </c>
      <c r="K27" s="22">
        <v>0</v>
      </c>
      <c r="L27" s="22">
        <v>0.12</v>
      </c>
      <c r="M27" s="22">
        <v>2.34</v>
      </c>
      <c r="N27" s="22">
        <v>0.3</v>
      </c>
      <c r="O27" s="22">
        <v>20</v>
      </c>
    </row>
    <row r="28" spans="1:15" ht="15.75" thickBot="1" x14ac:dyDescent="0.3">
      <c r="A28" s="26" t="s">
        <v>40</v>
      </c>
      <c r="B28" s="50" t="s">
        <v>123</v>
      </c>
      <c r="C28" s="33">
        <v>65</v>
      </c>
      <c r="D28" s="33">
        <v>3.6</v>
      </c>
      <c r="E28" s="33">
        <v>12.9</v>
      </c>
      <c r="F28" s="33">
        <v>37.6</v>
      </c>
      <c r="G28" s="33">
        <v>263.3</v>
      </c>
      <c r="H28" s="25">
        <v>18</v>
      </c>
      <c r="I28" s="25">
        <v>7.68</v>
      </c>
      <c r="J28" s="25">
        <v>44.4</v>
      </c>
      <c r="K28" s="25">
        <v>0.72</v>
      </c>
      <c r="L28" s="25">
        <v>0.05</v>
      </c>
      <c r="M28" s="25">
        <v>0</v>
      </c>
      <c r="N28" s="25">
        <v>0.04</v>
      </c>
      <c r="O28" s="25">
        <v>0</v>
      </c>
    </row>
    <row r="29" spans="1:15" ht="15.75" thickBot="1" x14ac:dyDescent="0.3">
      <c r="A29" s="58">
        <f>G29*100/G41</f>
        <v>14.518839389073527</v>
      </c>
      <c r="B29" s="9" t="s">
        <v>18</v>
      </c>
      <c r="C29" s="19">
        <f t="shared" ref="C29:O29" si="3">SUM(C26:C28)</f>
        <v>365</v>
      </c>
      <c r="D29" s="19">
        <f t="shared" si="3"/>
        <v>4</v>
      </c>
      <c r="E29" s="19">
        <f t="shared" si="3"/>
        <v>13.200000000000001</v>
      </c>
      <c r="F29" s="19">
        <f t="shared" si="3"/>
        <v>66.900000000000006</v>
      </c>
      <c r="G29" s="19">
        <f t="shared" si="3"/>
        <v>388.8</v>
      </c>
      <c r="H29" s="19">
        <f t="shared" si="3"/>
        <v>27</v>
      </c>
      <c r="I29" s="19">
        <f t="shared" si="3"/>
        <v>14.68</v>
      </c>
      <c r="J29" s="19">
        <f t="shared" si="3"/>
        <v>56.4</v>
      </c>
      <c r="K29" s="19">
        <f t="shared" si="3"/>
        <v>0.91999999999999993</v>
      </c>
      <c r="L29" s="19">
        <f t="shared" si="3"/>
        <v>0.16999999999999998</v>
      </c>
      <c r="M29" s="19">
        <f t="shared" si="3"/>
        <v>2.44</v>
      </c>
      <c r="N29" s="19">
        <f t="shared" si="3"/>
        <v>0.33999999999999997</v>
      </c>
      <c r="O29" s="19">
        <f t="shared" si="3"/>
        <v>24.3</v>
      </c>
    </row>
    <row r="30" spans="1:15" x14ac:dyDescent="0.25">
      <c r="A30" s="52"/>
      <c r="B30" s="15" t="s">
        <v>23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 x14ac:dyDescent="0.25">
      <c r="A31" s="31" t="s">
        <v>147</v>
      </c>
      <c r="B31" s="35" t="s">
        <v>42</v>
      </c>
      <c r="C31" s="31">
        <v>80</v>
      </c>
      <c r="D31" s="31">
        <v>0.8</v>
      </c>
      <c r="E31" s="31">
        <v>7.1</v>
      </c>
      <c r="F31" s="31">
        <v>5.5</v>
      </c>
      <c r="G31" s="31">
        <v>89.5</v>
      </c>
      <c r="H31" s="22">
        <v>22.13</v>
      </c>
      <c r="I31" s="22">
        <v>15.44</v>
      </c>
      <c r="J31" s="22">
        <v>34.44</v>
      </c>
      <c r="K31" s="22">
        <v>0.63</v>
      </c>
      <c r="L31" s="22">
        <v>0.11</v>
      </c>
      <c r="M31" s="22">
        <v>0</v>
      </c>
      <c r="N31" s="22">
        <v>0.01</v>
      </c>
      <c r="O31" s="22">
        <v>3.57</v>
      </c>
    </row>
    <row r="32" spans="1:15" x14ac:dyDescent="0.25">
      <c r="A32" s="31" t="s">
        <v>170</v>
      </c>
      <c r="B32" s="47" t="s">
        <v>97</v>
      </c>
      <c r="C32" s="31">
        <v>150</v>
      </c>
      <c r="D32" s="31">
        <v>4.5</v>
      </c>
      <c r="E32" s="31">
        <v>5.6</v>
      </c>
      <c r="F32" s="31">
        <v>26.6</v>
      </c>
      <c r="G32" s="31">
        <v>173.7</v>
      </c>
      <c r="H32" s="22">
        <v>83.75</v>
      </c>
      <c r="I32" s="22">
        <v>43.25</v>
      </c>
      <c r="J32" s="22">
        <v>136.25</v>
      </c>
      <c r="K32" s="22">
        <v>1.1200000000000001</v>
      </c>
      <c r="L32" s="22">
        <v>8.0000000000000002E-3</v>
      </c>
      <c r="M32" s="22">
        <v>0</v>
      </c>
      <c r="N32" s="22">
        <v>0.08</v>
      </c>
      <c r="O32" s="22">
        <v>7.3</v>
      </c>
    </row>
    <row r="33" spans="1:15" x14ac:dyDescent="0.25">
      <c r="A33" s="26" t="s">
        <v>40</v>
      </c>
      <c r="B33" s="47" t="s">
        <v>196</v>
      </c>
      <c r="C33" s="31">
        <v>50</v>
      </c>
      <c r="D33" s="31">
        <v>3.8</v>
      </c>
      <c r="E33" s="31">
        <v>0.4</v>
      </c>
      <c r="F33" s="31">
        <v>24.6</v>
      </c>
      <c r="G33" s="31">
        <v>117.2</v>
      </c>
      <c r="H33" s="22">
        <v>10</v>
      </c>
      <c r="I33" s="22">
        <v>7</v>
      </c>
      <c r="J33" s="22">
        <v>32.5</v>
      </c>
      <c r="K33" s="22">
        <v>0.55000000000000004</v>
      </c>
      <c r="L33" s="22">
        <v>0</v>
      </c>
      <c r="M33" s="22">
        <v>0.55000000000000004</v>
      </c>
      <c r="N33" s="22">
        <v>0.06</v>
      </c>
      <c r="O33" s="22">
        <v>0</v>
      </c>
    </row>
    <row r="34" spans="1:15" x14ac:dyDescent="0.25">
      <c r="A34" s="26" t="s">
        <v>40</v>
      </c>
      <c r="B34" s="47" t="s">
        <v>197</v>
      </c>
      <c r="C34" s="31">
        <v>20</v>
      </c>
      <c r="D34" s="31">
        <v>1.3</v>
      </c>
      <c r="E34" s="31">
        <v>0.2</v>
      </c>
      <c r="F34" s="31">
        <v>6.7</v>
      </c>
      <c r="G34" s="31">
        <v>34.200000000000003</v>
      </c>
      <c r="H34" s="22">
        <v>6.6</v>
      </c>
      <c r="I34" s="22">
        <v>10.8</v>
      </c>
      <c r="J34" s="22">
        <v>36.6</v>
      </c>
      <c r="K34" s="22">
        <v>0.84</v>
      </c>
      <c r="L34" s="22">
        <v>0</v>
      </c>
      <c r="M34" s="22">
        <v>0</v>
      </c>
      <c r="N34" s="22">
        <v>0.04</v>
      </c>
      <c r="O34" s="22">
        <v>0</v>
      </c>
    </row>
    <row r="35" spans="1:15" ht="15.75" thickBot="1" x14ac:dyDescent="0.3">
      <c r="A35" s="31" t="s">
        <v>40</v>
      </c>
      <c r="B35" s="54" t="s">
        <v>115</v>
      </c>
      <c r="C35" s="33">
        <v>200</v>
      </c>
      <c r="D35" s="33">
        <v>0.6</v>
      </c>
      <c r="E35" s="33">
        <v>0.2</v>
      </c>
      <c r="F35" s="33">
        <v>30.4</v>
      </c>
      <c r="G35" s="33">
        <v>125.8</v>
      </c>
      <c r="H35" s="25">
        <v>20</v>
      </c>
      <c r="I35" s="25">
        <v>14</v>
      </c>
      <c r="J35" s="25">
        <v>36</v>
      </c>
      <c r="K35" s="25">
        <v>0.6</v>
      </c>
      <c r="L35" s="25">
        <v>0.05</v>
      </c>
      <c r="M35" s="25">
        <v>0.8</v>
      </c>
      <c r="N35" s="25">
        <v>0.02</v>
      </c>
      <c r="O35" s="25">
        <v>8</v>
      </c>
    </row>
    <row r="36" spans="1:15" ht="15.75" thickBot="1" x14ac:dyDescent="0.3">
      <c r="A36" s="60">
        <f>G36*100/G41</f>
        <v>20.179991784607342</v>
      </c>
      <c r="B36" s="28" t="s">
        <v>18</v>
      </c>
      <c r="C36" s="29">
        <f t="shared" ref="C36:O36" si="4">SUM(C31:C35)</f>
        <v>500</v>
      </c>
      <c r="D36" s="29">
        <f t="shared" si="4"/>
        <v>11</v>
      </c>
      <c r="E36" s="29">
        <f t="shared" si="4"/>
        <v>13.499999999999998</v>
      </c>
      <c r="F36" s="29">
        <f t="shared" si="4"/>
        <v>93.800000000000011</v>
      </c>
      <c r="G36" s="29">
        <f t="shared" si="4"/>
        <v>540.4</v>
      </c>
      <c r="H36" s="29">
        <f t="shared" si="4"/>
        <v>142.47999999999999</v>
      </c>
      <c r="I36" s="29">
        <f t="shared" si="4"/>
        <v>90.49</v>
      </c>
      <c r="J36" s="29">
        <f t="shared" si="4"/>
        <v>275.78999999999996</v>
      </c>
      <c r="K36" s="29">
        <f t="shared" si="4"/>
        <v>3.7399999999999998</v>
      </c>
      <c r="L36" s="29">
        <f t="shared" si="4"/>
        <v>0.16799999999999998</v>
      </c>
      <c r="M36" s="29">
        <f t="shared" si="4"/>
        <v>1.35</v>
      </c>
      <c r="N36" s="29">
        <f t="shared" si="4"/>
        <v>0.21</v>
      </c>
      <c r="O36" s="36">
        <f t="shared" si="4"/>
        <v>18.869999999999997</v>
      </c>
    </row>
    <row r="37" spans="1:15" x14ac:dyDescent="0.25">
      <c r="A37" s="53"/>
      <c r="B37" s="37" t="s">
        <v>47</v>
      </c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6" t="s">
        <v>40</v>
      </c>
      <c r="B38" s="7" t="s">
        <v>27</v>
      </c>
      <c r="C38" s="38">
        <v>190</v>
      </c>
      <c r="D38" s="39">
        <v>5.3</v>
      </c>
      <c r="E38" s="39">
        <v>6.1</v>
      </c>
      <c r="F38" s="39">
        <v>7.6</v>
      </c>
      <c r="G38" s="39">
        <v>104.5</v>
      </c>
      <c r="H38" s="39">
        <v>228</v>
      </c>
      <c r="I38" s="66">
        <v>26.6</v>
      </c>
      <c r="J38" s="39">
        <v>180.5</v>
      </c>
      <c r="K38" s="39">
        <v>0.19</v>
      </c>
      <c r="L38" s="39">
        <v>0.04</v>
      </c>
      <c r="M38" s="66">
        <v>0.13</v>
      </c>
      <c r="N38" s="66">
        <v>0.06</v>
      </c>
      <c r="O38" s="39">
        <v>1.33</v>
      </c>
    </row>
    <row r="39" spans="1:15" ht="15.75" thickBot="1" x14ac:dyDescent="0.3">
      <c r="A39" s="40" t="s">
        <v>40</v>
      </c>
      <c r="B39" s="41" t="s">
        <v>89</v>
      </c>
      <c r="C39" s="42">
        <v>10</v>
      </c>
      <c r="D39" s="43">
        <v>1</v>
      </c>
      <c r="E39" s="43">
        <v>1</v>
      </c>
      <c r="F39" s="43">
        <v>6.6</v>
      </c>
      <c r="G39" s="43">
        <v>39.299999999999997</v>
      </c>
      <c r="H39" s="43">
        <v>2.6</v>
      </c>
      <c r="I39" s="43">
        <v>1.7</v>
      </c>
      <c r="J39" s="43">
        <v>4.4000000000000004</v>
      </c>
      <c r="K39" s="43">
        <v>0.13</v>
      </c>
      <c r="L39" s="43">
        <v>0.01</v>
      </c>
      <c r="M39" s="67">
        <v>0.16</v>
      </c>
      <c r="N39" s="67">
        <v>0.01</v>
      </c>
      <c r="O39" s="43">
        <v>0</v>
      </c>
    </row>
    <row r="40" spans="1:15" ht="15.75" thickBot="1" x14ac:dyDescent="0.3">
      <c r="A40" s="61">
        <f>G40*100/G41</f>
        <v>5.3698793830986968</v>
      </c>
      <c r="B40" s="44" t="s">
        <v>18</v>
      </c>
      <c r="C40" s="45">
        <f>SUM(C38:C39)</f>
        <v>200</v>
      </c>
      <c r="D40" s="45">
        <f t="shared" ref="D40:O40" si="5">SUM(D38:D39)</f>
        <v>6.3</v>
      </c>
      <c r="E40" s="45">
        <f t="shared" si="5"/>
        <v>7.1</v>
      </c>
      <c r="F40" s="45">
        <f t="shared" si="5"/>
        <v>14.2</v>
      </c>
      <c r="G40" s="45">
        <f t="shared" si="5"/>
        <v>143.80000000000001</v>
      </c>
      <c r="H40" s="45">
        <f t="shared" si="5"/>
        <v>230.6</v>
      </c>
      <c r="I40" s="45">
        <f t="shared" si="5"/>
        <v>28.3</v>
      </c>
      <c r="J40" s="45">
        <f t="shared" si="5"/>
        <v>184.9</v>
      </c>
      <c r="K40" s="45">
        <f t="shared" si="5"/>
        <v>0.32</v>
      </c>
      <c r="L40" s="45">
        <f t="shared" si="5"/>
        <v>0.05</v>
      </c>
      <c r="M40" s="45">
        <f t="shared" si="5"/>
        <v>0.29000000000000004</v>
      </c>
      <c r="N40" s="45">
        <f t="shared" si="5"/>
        <v>6.9999999999999993E-2</v>
      </c>
      <c r="O40" s="45">
        <f t="shared" si="5"/>
        <v>1.33</v>
      </c>
    </row>
    <row r="41" spans="1:15" ht="15.75" thickBot="1" x14ac:dyDescent="0.3">
      <c r="A41" s="56">
        <f>A10+A15+A24+A29+A36+A40</f>
        <v>99.999999999999986</v>
      </c>
      <c r="B41" s="55" t="s">
        <v>18</v>
      </c>
      <c r="C41" s="46">
        <f t="shared" ref="C41:O41" si="6">C10+C15+C24+C29+C36+C40</f>
        <v>2715</v>
      </c>
      <c r="D41" s="46">
        <f t="shared" si="6"/>
        <v>144.60000000000002</v>
      </c>
      <c r="E41" s="46">
        <f t="shared" si="6"/>
        <v>87.8</v>
      </c>
      <c r="F41" s="46">
        <f t="shared" si="6"/>
        <v>393.9</v>
      </c>
      <c r="G41" s="46">
        <f t="shared" si="6"/>
        <v>2677.9</v>
      </c>
      <c r="H41" s="46">
        <f t="shared" si="6"/>
        <v>994.6</v>
      </c>
      <c r="I41" s="46">
        <f t="shared" si="6"/>
        <v>461.34000000000003</v>
      </c>
      <c r="J41" s="46">
        <f t="shared" si="6"/>
        <v>1524.9</v>
      </c>
      <c r="K41" s="46">
        <f t="shared" si="6"/>
        <v>20.260000000000002</v>
      </c>
      <c r="L41" s="46">
        <f t="shared" si="6"/>
        <v>0.78</v>
      </c>
      <c r="M41" s="46">
        <f t="shared" si="6"/>
        <v>7.28</v>
      </c>
      <c r="N41" s="46">
        <f t="shared" si="6"/>
        <v>1.53</v>
      </c>
      <c r="O41" s="46">
        <f t="shared" si="6"/>
        <v>91.149999999999991</v>
      </c>
    </row>
  </sheetData>
  <mergeCells count="4">
    <mergeCell ref="H2:K2"/>
    <mergeCell ref="L2:O2"/>
    <mergeCell ref="A1:O1"/>
    <mergeCell ref="D2:F2"/>
  </mergeCells>
  <pageMargins left="0.7" right="0.7" top="0.75" bottom="0.75" header="0.3" footer="0.3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42"/>
  <sheetViews>
    <sheetView view="pageBreakPreview" zoomScale="85" zoomScaleNormal="85" zoomScaleSheetLayoutView="85" workbookViewId="0">
      <selection activeCell="F30" sqref="F30"/>
    </sheetView>
  </sheetViews>
  <sheetFormatPr defaultRowHeight="15" x14ac:dyDescent="0.25"/>
  <cols>
    <col min="1" max="1" width="13.28515625" customWidth="1"/>
    <col min="2" max="2" width="38.85546875" customWidth="1"/>
    <col min="3" max="3" width="14.5703125" customWidth="1"/>
    <col min="4" max="4" width="11.5703125" customWidth="1"/>
    <col min="5" max="5" width="11.7109375" customWidth="1"/>
    <col min="6" max="6" width="10.5703125" customWidth="1"/>
    <col min="7" max="7" width="14.5703125" customWidth="1"/>
    <col min="8" max="8" width="10.85546875" customWidth="1"/>
    <col min="9" max="9" width="9.28515625" customWidth="1"/>
    <col min="10" max="10" width="10" customWidth="1"/>
    <col min="11" max="11" width="16.28515625" customWidth="1"/>
    <col min="12" max="12" width="9.28515625" customWidth="1"/>
    <col min="13" max="13" width="8.42578125" customWidth="1"/>
    <col min="14" max="14" width="8.85546875" customWidth="1"/>
    <col min="15" max="15" width="9.7109375" customWidth="1"/>
  </cols>
  <sheetData>
    <row r="1" spans="1:15" x14ac:dyDescent="0.25">
      <c r="A1" s="69" t="s">
        <v>60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x14ac:dyDescent="0.25">
      <c r="A2" s="62" t="s">
        <v>0</v>
      </c>
      <c r="B2" s="62" t="s">
        <v>1</v>
      </c>
      <c r="C2" s="62" t="s">
        <v>2</v>
      </c>
      <c r="D2" s="70" t="s">
        <v>3</v>
      </c>
      <c r="E2" s="70"/>
      <c r="F2" s="70"/>
      <c r="G2" s="63" t="s">
        <v>16</v>
      </c>
      <c r="H2" s="70" t="s">
        <v>17</v>
      </c>
      <c r="I2" s="70"/>
      <c r="J2" s="70"/>
      <c r="K2" s="70"/>
      <c r="L2" s="70" t="s">
        <v>4</v>
      </c>
      <c r="M2" s="70"/>
      <c r="N2" s="70"/>
      <c r="O2" s="70"/>
    </row>
    <row r="3" spans="1:15" x14ac:dyDescent="0.25">
      <c r="A3" s="4"/>
      <c r="B3" s="4"/>
      <c r="C3" s="4"/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51"/>
      <c r="B4" s="14" t="s">
        <v>19</v>
      </c>
      <c r="C4" s="13"/>
      <c r="D4" s="13"/>
      <c r="E4" s="13"/>
      <c r="F4" s="13"/>
      <c r="G4" s="13"/>
      <c r="H4" s="51"/>
      <c r="I4" s="13"/>
      <c r="J4" s="13"/>
      <c r="K4" s="13"/>
      <c r="L4" s="13"/>
      <c r="M4" s="13"/>
      <c r="N4" s="13"/>
      <c r="O4" s="13"/>
    </row>
    <row r="5" spans="1:15" x14ac:dyDescent="0.25">
      <c r="A5" s="31" t="s">
        <v>158</v>
      </c>
      <c r="B5" s="47" t="s">
        <v>62</v>
      </c>
      <c r="C5" s="31">
        <v>150</v>
      </c>
      <c r="D5" s="31">
        <v>29.7</v>
      </c>
      <c r="E5" s="31">
        <v>10.7</v>
      </c>
      <c r="F5" s="31">
        <v>21.7</v>
      </c>
      <c r="G5" s="31">
        <v>301.2</v>
      </c>
      <c r="H5" s="22">
        <v>224</v>
      </c>
      <c r="I5" s="22">
        <v>32</v>
      </c>
      <c r="J5" s="22">
        <v>291</v>
      </c>
      <c r="K5" s="22">
        <v>0.86</v>
      </c>
      <c r="L5" s="22">
        <v>0.05</v>
      </c>
      <c r="M5" s="22">
        <v>0</v>
      </c>
      <c r="N5" s="22">
        <v>0.06</v>
      </c>
      <c r="O5" s="22">
        <v>0.28999999999999998</v>
      </c>
    </row>
    <row r="6" spans="1:15" x14ac:dyDescent="0.25">
      <c r="A6" s="48" t="s">
        <v>40</v>
      </c>
      <c r="B6" s="47" t="s">
        <v>64</v>
      </c>
      <c r="C6" s="31">
        <v>100</v>
      </c>
      <c r="D6" s="31">
        <v>0.9</v>
      </c>
      <c r="E6" s="31">
        <v>0.2</v>
      </c>
      <c r="F6" s="31">
        <v>8.1</v>
      </c>
      <c r="G6" s="31">
        <v>39</v>
      </c>
      <c r="H6" s="22">
        <v>40</v>
      </c>
      <c r="I6" s="22">
        <v>10</v>
      </c>
      <c r="J6" s="22">
        <v>14</v>
      </c>
      <c r="K6" s="22">
        <v>0.1</v>
      </c>
      <c r="L6" s="22">
        <v>0.01</v>
      </c>
      <c r="M6" s="22">
        <v>0.2</v>
      </c>
      <c r="N6" s="22">
        <v>0.1</v>
      </c>
      <c r="O6" s="22">
        <v>53.2</v>
      </c>
    </row>
    <row r="7" spans="1:15" x14ac:dyDescent="0.25">
      <c r="A7" s="23" t="s">
        <v>40</v>
      </c>
      <c r="B7" s="47" t="s">
        <v>196</v>
      </c>
      <c r="C7" s="31">
        <v>30</v>
      </c>
      <c r="D7" s="31">
        <v>2.2999999999999998</v>
      </c>
      <c r="E7" s="31">
        <v>0.2</v>
      </c>
      <c r="F7" s="31">
        <v>14.7</v>
      </c>
      <c r="G7" s="31">
        <v>70.3</v>
      </c>
      <c r="H7" s="22">
        <v>6</v>
      </c>
      <c r="I7" s="22">
        <v>4.2</v>
      </c>
      <c r="J7" s="22">
        <v>19.5</v>
      </c>
      <c r="K7" s="22">
        <v>0.33</v>
      </c>
      <c r="L7" s="22">
        <v>0</v>
      </c>
      <c r="M7" s="22">
        <v>0.33</v>
      </c>
      <c r="N7" s="22">
        <v>0.03</v>
      </c>
      <c r="O7" s="22">
        <v>0</v>
      </c>
    </row>
    <row r="8" spans="1:15" x14ac:dyDescent="0.25">
      <c r="A8" s="48" t="s">
        <v>173</v>
      </c>
      <c r="B8" s="47" t="s">
        <v>174</v>
      </c>
      <c r="C8" s="31">
        <v>10</v>
      </c>
      <c r="D8" s="31">
        <v>0.1</v>
      </c>
      <c r="E8" s="31">
        <v>7.2</v>
      </c>
      <c r="F8" s="31">
        <v>0.1</v>
      </c>
      <c r="G8" s="31">
        <v>66.400000000000006</v>
      </c>
      <c r="H8" s="22">
        <v>2.4</v>
      </c>
      <c r="I8" s="22">
        <v>0</v>
      </c>
      <c r="J8" s="22">
        <v>3</v>
      </c>
      <c r="K8" s="22">
        <v>0.02</v>
      </c>
      <c r="L8" s="22">
        <v>0.05</v>
      </c>
      <c r="M8" s="22">
        <v>0</v>
      </c>
      <c r="N8" s="22">
        <v>0</v>
      </c>
      <c r="O8" s="22">
        <v>0</v>
      </c>
    </row>
    <row r="9" spans="1:15" x14ac:dyDescent="0.25">
      <c r="A9" s="23" t="s">
        <v>40</v>
      </c>
      <c r="B9" s="49" t="s">
        <v>63</v>
      </c>
      <c r="C9" s="32">
        <v>10</v>
      </c>
      <c r="D9" s="32">
        <v>0.7</v>
      </c>
      <c r="E9" s="32">
        <v>0.9</v>
      </c>
      <c r="F9" s="32">
        <v>5.6</v>
      </c>
      <c r="G9" s="32">
        <v>32.700000000000003</v>
      </c>
      <c r="H9" s="22">
        <v>28.4</v>
      </c>
      <c r="I9" s="22">
        <v>2.6</v>
      </c>
      <c r="J9" s="22">
        <v>25.3</v>
      </c>
      <c r="K9" s="22">
        <v>20</v>
      </c>
      <c r="L9" s="22">
        <v>0.01</v>
      </c>
      <c r="M9" s="22">
        <v>0.02</v>
      </c>
      <c r="N9" s="22">
        <v>0.01</v>
      </c>
      <c r="O9" s="22">
        <v>0.26</v>
      </c>
    </row>
    <row r="10" spans="1:15" ht="15.75" thickBot="1" x14ac:dyDescent="0.3">
      <c r="A10" s="48" t="s">
        <v>159</v>
      </c>
      <c r="B10" s="50" t="s">
        <v>65</v>
      </c>
      <c r="C10" s="33">
        <v>200</v>
      </c>
      <c r="D10" s="33">
        <v>0.2</v>
      </c>
      <c r="E10" s="33">
        <v>0</v>
      </c>
      <c r="F10" s="33">
        <v>0.1</v>
      </c>
      <c r="G10" s="33">
        <v>1.4</v>
      </c>
      <c r="H10" s="25">
        <v>4.4000000000000004</v>
      </c>
      <c r="I10" s="25">
        <v>3.8</v>
      </c>
      <c r="J10" s="25">
        <v>7.2</v>
      </c>
      <c r="K10" s="25">
        <v>0.71</v>
      </c>
      <c r="L10" s="25">
        <v>0</v>
      </c>
      <c r="M10" s="25">
        <v>0</v>
      </c>
      <c r="N10" s="25">
        <v>0</v>
      </c>
      <c r="O10" s="25">
        <v>0.04</v>
      </c>
    </row>
    <row r="11" spans="1:15" ht="15.75" thickBot="1" x14ac:dyDescent="0.3">
      <c r="A11" s="57">
        <f>ROUNDDOWN((G11*100/G42),0)</f>
        <v>20</v>
      </c>
      <c r="B11" s="8" t="s">
        <v>18</v>
      </c>
      <c r="C11" s="18">
        <f t="shared" ref="C11:O11" si="0">SUM(C5:C10)</f>
        <v>500</v>
      </c>
      <c r="D11" s="18">
        <f t="shared" si="0"/>
        <v>33.900000000000006</v>
      </c>
      <c r="E11" s="18">
        <f t="shared" si="0"/>
        <v>19.199999999999996</v>
      </c>
      <c r="F11" s="18">
        <f t="shared" si="0"/>
        <v>50.300000000000004</v>
      </c>
      <c r="G11" s="18">
        <f t="shared" si="0"/>
        <v>510.99999999999994</v>
      </c>
      <c r="H11" s="18">
        <f t="shared" si="0"/>
        <v>305.19999999999993</v>
      </c>
      <c r="I11" s="18">
        <f t="shared" si="0"/>
        <v>52.6</v>
      </c>
      <c r="J11" s="18">
        <f t="shared" si="0"/>
        <v>360</v>
      </c>
      <c r="K11" s="18">
        <f t="shared" si="0"/>
        <v>22.02</v>
      </c>
      <c r="L11" s="18">
        <f t="shared" si="0"/>
        <v>0.12000000000000001</v>
      </c>
      <c r="M11" s="18">
        <f t="shared" si="0"/>
        <v>0.55000000000000004</v>
      </c>
      <c r="N11" s="18">
        <f t="shared" si="0"/>
        <v>0.2</v>
      </c>
      <c r="O11" s="18">
        <f t="shared" si="0"/>
        <v>53.79</v>
      </c>
    </row>
    <row r="12" spans="1:15" x14ac:dyDescent="0.25">
      <c r="A12" s="51"/>
      <c r="B12" s="10" t="s">
        <v>20</v>
      </c>
      <c r="C12" s="11"/>
      <c r="D12" s="12"/>
      <c r="E12" s="12"/>
      <c r="F12" s="12"/>
      <c r="G12" s="12"/>
      <c r="H12" s="51"/>
      <c r="I12" s="12"/>
      <c r="J12" s="12"/>
      <c r="K12" s="12"/>
      <c r="L12" s="12"/>
      <c r="M12" s="12"/>
      <c r="N12" s="12"/>
      <c r="O12" s="12"/>
    </row>
    <row r="13" spans="1:15" x14ac:dyDescent="0.25">
      <c r="A13" s="1" t="s">
        <v>145</v>
      </c>
      <c r="B13" s="5" t="s">
        <v>48</v>
      </c>
      <c r="C13" s="2">
        <v>15</v>
      </c>
      <c r="D13" s="3">
        <v>3.5</v>
      </c>
      <c r="E13" s="3">
        <v>4.4000000000000004</v>
      </c>
      <c r="F13" s="3">
        <v>0</v>
      </c>
      <c r="G13" s="3">
        <v>53.8</v>
      </c>
      <c r="H13" s="3">
        <v>132</v>
      </c>
      <c r="I13" s="3">
        <v>5.3</v>
      </c>
      <c r="J13" s="3">
        <v>75</v>
      </c>
      <c r="K13" s="65">
        <v>0.15</v>
      </c>
      <c r="L13" s="3">
        <v>0.04</v>
      </c>
      <c r="M13" s="3">
        <v>0</v>
      </c>
      <c r="N13" s="65">
        <v>0.01</v>
      </c>
      <c r="O13" s="65">
        <v>0.11</v>
      </c>
    </row>
    <row r="14" spans="1:15" x14ac:dyDescent="0.25">
      <c r="A14" s="1" t="s">
        <v>40</v>
      </c>
      <c r="B14" s="5" t="s">
        <v>197</v>
      </c>
      <c r="C14" s="2">
        <v>30</v>
      </c>
      <c r="D14" s="3">
        <v>2</v>
      </c>
      <c r="E14" s="3">
        <v>0.4</v>
      </c>
      <c r="F14" s="3">
        <v>10</v>
      </c>
      <c r="G14" s="3">
        <v>51.2</v>
      </c>
      <c r="H14" s="22">
        <v>9.9</v>
      </c>
      <c r="I14" s="22">
        <v>16.2</v>
      </c>
      <c r="J14" s="22">
        <v>54.9</v>
      </c>
      <c r="K14" s="22">
        <v>1.3</v>
      </c>
      <c r="L14" s="22">
        <v>0</v>
      </c>
      <c r="M14" s="22">
        <v>0</v>
      </c>
      <c r="N14" s="22">
        <v>0.1</v>
      </c>
      <c r="O14" s="22">
        <v>0</v>
      </c>
    </row>
    <row r="15" spans="1:15" ht="15.75" thickBot="1" x14ac:dyDescent="0.3">
      <c r="A15" s="1" t="s">
        <v>78</v>
      </c>
      <c r="B15" s="5" t="s">
        <v>29</v>
      </c>
      <c r="C15" s="2">
        <v>200</v>
      </c>
      <c r="D15" s="3">
        <v>0.3</v>
      </c>
      <c r="E15" s="3">
        <v>0</v>
      </c>
      <c r="F15" s="3">
        <v>7.4</v>
      </c>
      <c r="G15" s="3">
        <v>30.9</v>
      </c>
      <c r="H15" s="3">
        <v>5.6</v>
      </c>
      <c r="I15" s="3">
        <v>4.0999999999999996</v>
      </c>
      <c r="J15" s="3">
        <v>8.8000000000000007</v>
      </c>
      <c r="K15" s="65">
        <v>0.78</v>
      </c>
      <c r="L15" s="3">
        <v>0</v>
      </c>
      <c r="M15" s="3">
        <v>0</v>
      </c>
      <c r="N15" s="3">
        <v>0</v>
      </c>
      <c r="O15" s="65">
        <v>0.04</v>
      </c>
    </row>
    <row r="16" spans="1:15" ht="15.75" thickBot="1" x14ac:dyDescent="0.3">
      <c r="A16" s="58">
        <f>ROUNDDOWN((G16*100/G42),0)</f>
        <v>5</v>
      </c>
      <c r="B16" s="9" t="s">
        <v>18</v>
      </c>
      <c r="C16" s="19">
        <f>SUM(C13:C15)</f>
        <v>245</v>
      </c>
      <c r="D16" s="19">
        <f t="shared" ref="D16:O16" si="1">SUM(D13:D15)</f>
        <v>5.8</v>
      </c>
      <c r="E16" s="19">
        <f t="shared" si="1"/>
        <v>4.8000000000000007</v>
      </c>
      <c r="F16" s="19">
        <f t="shared" si="1"/>
        <v>17.399999999999999</v>
      </c>
      <c r="G16" s="19">
        <f t="shared" si="1"/>
        <v>135.9</v>
      </c>
      <c r="H16" s="19">
        <f t="shared" si="1"/>
        <v>147.5</v>
      </c>
      <c r="I16" s="19">
        <f t="shared" si="1"/>
        <v>25.6</v>
      </c>
      <c r="J16" s="19">
        <f t="shared" si="1"/>
        <v>138.70000000000002</v>
      </c>
      <c r="K16" s="19">
        <f t="shared" si="1"/>
        <v>2.23</v>
      </c>
      <c r="L16" s="19">
        <f t="shared" si="1"/>
        <v>0.04</v>
      </c>
      <c r="M16" s="19">
        <f t="shared" si="1"/>
        <v>0</v>
      </c>
      <c r="N16" s="19">
        <f t="shared" si="1"/>
        <v>0.11</v>
      </c>
      <c r="O16" s="19">
        <f t="shared" si="1"/>
        <v>0.15</v>
      </c>
    </row>
    <row r="17" spans="1:15" x14ac:dyDescent="0.25">
      <c r="A17" s="51"/>
      <c r="B17" s="15" t="s">
        <v>21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4.45" customHeight="1" x14ac:dyDescent="0.25">
      <c r="A18" s="31" t="s">
        <v>168</v>
      </c>
      <c r="B18" s="35" t="s">
        <v>120</v>
      </c>
      <c r="C18" s="31">
        <v>100</v>
      </c>
      <c r="D18" s="31">
        <v>1.2</v>
      </c>
      <c r="E18" s="31">
        <v>0.2</v>
      </c>
      <c r="F18" s="31">
        <v>3.8</v>
      </c>
      <c r="G18" s="31">
        <v>21.3</v>
      </c>
      <c r="H18" s="22">
        <v>14</v>
      </c>
      <c r="I18" s="22">
        <v>20</v>
      </c>
      <c r="J18" s="22">
        <v>26.67</v>
      </c>
      <c r="K18" s="22">
        <v>0.9</v>
      </c>
      <c r="L18" s="22">
        <v>0.13</v>
      </c>
      <c r="M18" s="22">
        <v>0</v>
      </c>
      <c r="N18" s="22">
        <v>7.0000000000000007E-2</v>
      </c>
      <c r="O18" s="22">
        <v>25</v>
      </c>
    </row>
    <row r="19" spans="1:15" x14ac:dyDescent="0.25">
      <c r="A19" s="31" t="s">
        <v>44</v>
      </c>
      <c r="B19" s="35" t="s">
        <v>39</v>
      </c>
      <c r="C19" s="31">
        <v>250</v>
      </c>
      <c r="D19" s="31">
        <v>5.8</v>
      </c>
      <c r="E19" s="31">
        <v>7</v>
      </c>
      <c r="F19" s="31">
        <v>7.1</v>
      </c>
      <c r="G19" s="31">
        <v>115.3</v>
      </c>
      <c r="H19" s="22">
        <v>37.4</v>
      </c>
      <c r="I19" s="22">
        <v>13.2</v>
      </c>
      <c r="J19" s="22">
        <v>31</v>
      </c>
      <c r="K19" s="22">
        <v>0.48</v>
      </c>
      <c r="L19" s="22">
        <v>0.1</v>
      </c>
      <c r="M19" s="22">
        <v>0</v>
      </c>
      <c r="N19" s="22">
        <v>0.02</v>
      </c>
      <c r="O19" s="22">
        <v>10.76</v>
      </c>
    </row>
    <row r="20" spans="1:15" x14ac:dyDescent="0.25">
      <c r="A20" s="31" t="s">
        <v>76</v>
      </c>
      <c r="B20" s="49" t="s">
        <v>73</v>
      </c>
      <c r="C20" s="32">
        <v>185</v>
      </c>
      <c r="D20" s="32">
        <v>3.9</v>
      </c>
      <c r="E20" s="32">
        <v>6.4</v>
      </c>
      <c r="F20" s="32">
        <v>24.4</v>
      </c>
      <c r="G20" s="32">
        <v>171.9</v>
      </c>
      <c r="H20" s="24">
        <v>48.1</v>
      </c>
      <c r="I20" s="24">
        <v>34.53</v>
      </c>
      <c r="J20" s="24">
        <v>103.6</v>
      </c>
      <c r="K20" s="24">
        <v>1.27</v>
      </c>
      <c r="L20" s="24">
        <v>0.03</v>
      </c>
      <c r="M20" s="24">
        <v>0</v>
      </c>
      <c r="N20" s="24">
        <v>0.15</v>
      </c>
      <c r="O20" s="24" t="s">
        <v>193</v>
      </c>
    </row>
    <row r="21" spans="1:15" x14ac:dyDescent="0.25">
      <c r="A21" s="31" t="s">
        <v>186</v>
      </c>
      <c r="B21" s="49" t="s">
        <v>189</v>
      </c>
      <c r="C21" s="32">
        <v>120</v>
      </c>
      <c r="D21" s="32">
        <v>20.100000000000001</v>
      </c>
      <c r="E21" s="32">
        <v>19.059999999999999</v>
      </c>
      <c r="F21" s="32">
        <v>7.99</v>
      </c>
      <c r="G21" s="32">
        <v>283.89999999999998</v>
      </c>
      <c r="H21" s="24">
        <v>36</v>
      </c>
      <c r="I21" s="24">
        <v>24</v>
      </c>
      <c r="J21" s="24">
        <v>165.6</v>
      </c>
      <c r="K21" s="24">
        <v>2.33</v>
      </c>
      <c r="L21" s="24">
        <v>0.02</v>
      </c>
      <c r="M21" s="24">
        <v>0</v>
      </c>
      <c r="N21" s="24">
        <v>0.06</v>
      </c>
      <c r="O21" s="24">
        <v>0.11</v>
      </c>
    </row>
    <row r="22" spans="1:15" x14ac:dyDescent="0.25">
      <c r="A22" s="31" t="s">
        <v>41</v>
      </c>
      <c r="B22" s="47" t="s">
        <v>36</v>
      </c>
      <c r="C22" s="31">
        <v>200</v>
      </c>
      <c r="D22" s="31">
        <v>0.5</v>
      </c>
      <c r="E22" s="31">
        <v>0</v>
      </c>
      <c r="F22" s="31">
        <v>19.8</v>
      </c>
      <c r="G22" s="31">
        <v>81</v>
      </c>
      <c r="H22" s="22">
        <v>50</v>
      </c>
      <c r="I22" s="22">
        <v>2.1</v>
      </c>
      <c r="J22" s="22">
        <v>4.3</v>
      </c>
      <c r="K22" s="22">
        <v>0.09</v>
      </c>
      <c r="L22" s="22">
        <v>0.02</v>
      </c>
      <c r="M22" s="22">
        <v>0</v>
      </c>
      <c r="N22" s="22">
        <v>0</v>
      </c>
      <c r="O22" s="22">
        <v>0.02</v>
      </c>
    </row>
    <row r="23" spans="1:15" x14ac:dyDescent="0.25">
      <c r="A23" s="26" t="s">
        <v>40</v>
      </c>
      <c r="B23" s="47" t="s">
        <v>197</v>
      </c>
      <c r="C23" s="31">
        <v>30</v>
      </c>
      <c r="D23" s="31">
        <v>2</v>
      </c>
      <c r="E23" s="31">
        <v>0.4</v>
      </c>
      <c r="F23" s="31">
        <v>10</v>
      </c>
      <c r="G23" s="31">
        <v>51.2</v>
      </c>
      <c r="H23" s="22">
        <v>9.9</v>
      </c>
      <c r="I23" s="22">
        <v>16.2</v>
      </c>
      <c r="J23" s="22">
        <v>54.9</v>
      </c>
      <c r="K23" s="22">
        <v>1.3</v>
      </c>
      <c r="L23" s="22">
        <v>0</v>
      </c>
      <c r="M23" s="22">
        <v>0</v>
      </c>
      <c r="N23" s="22">
        <v>0.1</v>
      </c>
      <c r="O23" s="22">
        <v>0</v>
      </c>
    </row>
    <row r="24" spans="1:15" ht="15.75" thickBot="1" x14ac:dyDescent="0.3">
      <c r="A24" s="26" t="s">
        <v>40</v>
      </c>
      <c r="B24" s="50" t="s">
        <v>196</v>
      </c>
      <c r="C24" s="33">
        <v>60</v>
      </c>
      <c r="D24" s="33">
        <v>4.5999999999999996</v>
      </c>
      <c r="E24" s="33">
        <v>0.5</v>
      </c>
      <c r="F24" s="33">
        <v>29.5</v>
      </c>
      <c r="G24" s="33">
        <v>140.6</v>
      </c>
      <c r="H24" s="25">
        <v>12</v>
      </c>
      <c r="I24" s="25">
        <v>8.4</v>
      </c>
      <c r="J24" s="25">
        <v>39</v>
      </c>
      <c r="K24" s="25">
        <v>0.66</v>
      </c>
      <c r="L24" s="25">
        <v>0</v>
      </c>
      <c r="M24" s="25">
        <v>0.66</v>
      </c>
      <c r="N24" s="25">
        <v>7.0000000000000007E-2</v>
      </c>
      <c r="O24" s="25">
        <v>0</v>
      </c>
    </row>
    <row r="25" spans="1:15" ht="15.75" thickBot="1" x14ac:dyDescent="0.3">
      <c r="A25" s="59">
        <f>G25*100/G42</f>
        <v>34.994337485843715</v>
      </c>
      <c r="B25" s="28" t="s">
        <v>18</v>
      </c>
      <c r="C25" s="29">
        <f>SUM(C18:C24)</f>
        <v>945</v>
      </c>
      <c r="D25" s="29">
        <f>SUM(D18:D24)</f>
        <v>38.1</v>
      </c>
      <c r="E25" s="29">
        <v>28.7</v>
      </c>
      <c r="F25" s="29">
        <f t="shared" ref="F25:O25" si="2">SUM(F18:F24)</f>
        <v>102.59</v>
      </c>
      <c r="G25" s="29">
        <f t="shared" si="2"/>
        <v>865.2</v>
      </c>
      <c r="H25" s="29">
        <f t="shared" si="2"/>
        <v>207.4</v>
      </c>
      <c r="I25" s="29">
        <f t="shared" si="2"/>
        <v>118.43</v>
      </c>
      <c r="J25" s="29">
        <f t="shared" si="2"/>
        <v>425.07</v>
      </c>
      <c r="K25" s="29">
        <f t="shared" si="2"/>
        <v>7.03</v>
      </c>
      <c r="L25" s="29">
        <f t="shared" si="2"/>
        <v>0.30000000000000004</v>
      </c>
      <c r="M25" s="29">
        <f t="shared" si="2"/>
        <v>0.66</v>
      </c>
      <c r="N25" s="29">
        <f t="shared" si="2"/>
        <v>0.47000000000000003</v>
      </c>
      <c r="O25" s="29">
        <f t="shared" si="2"/>
        <v>35.89</v>
      </c>
    </row>
    <row r="26" spans="1:15" x14ac:dyDescent="0.25">
      <c r="A26" s="51"/>
      <c r="B26" s="10" t="s">
        <v>22</v>
      </c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26" t="s">
        <v>40</v>
      </c>
      <c r="B27" s="47" t="s">
        <v>109</v>
      </c>
      <c r="C27" s="31">
        <v>100</v>
      </c>
      <c r="D27" s="31">
        <v>0.4</v>
      </c>
      <c r="E27" s="31">
        <v>0.4</v>
      </c>
      <c r="F27" s="31">
        <v>10</v>
      </c>
      <c r="G27" s="31">
        <v>44.5</v>
      </c>
      <c r="H27" s="22">
        <v>6</v>
      </c>
      <c r="I27" s="22">
        <v>5</v>
      </c>
      <c r="J27" s="22">
        <v>11</v>
      </c>
      <c r="K27" s="22">
        <v>0.1</v>
      </c>
      <c r="L27" s="22">
        <v>0</v>
      </c>
      <c r="M27" s="22">
        <v>0.2</v>
      </c>
      <c r="N27" s="22">
        <v>0</v>
      </c>
      <c r="O27" s="22">
        <v>4.5999999999999996</v>
      </c>
    </row>
    <row r="28" spans="1:15" x14ac:dyDescent="0.25">
      <c r="A28" s="26" t="s">
        <v>40</v>
      </c>
      <c r="B28" s="47" t="s">
        <v>71</v>
      </c>
      <c r="C28" s="31">
        <v>200</v>
      </c>
      <c r="D28" s="31">
        <v>5.8</v>
      </c>
      <c r="E28" s="31">
        <v>6.5</v>
      </c>
      <c r="F28" s="31">
        <v>9</v>
      </c>
      <c r="G28" s="31">
        <v>116</v>
      </c>
      <c r="H28" s="22">
        <v>222.8</v>
      </c>
      <c r="I28" s="22">
        <v>25.7</v>
      </c>
      <c r="J28" s="22">
        <v>165.21</v>
      </c>
      <c r="K28" s="22">
        <v>0.18</v>
      </c>
      <c r="L28" s="22">
        <v>0.04</v>
      </c>
      <c r="M28" s="22">
        <v>0.21</v>
      </c>
      <c r="N28" s="22">
        <v>0.05</v>
      </c>
      <c r="O28" s="22">
        <v>1.1000000000000001</v>
      </c>
    </row>
    <row r="29" spans="1:15" ht="15.75" thickBot="1" x14ac:dyDescent="0.3">
      <c r="A29" s="26" t="s">
        <v>40</v>
      </c>
      <c r="B29" s="50" t="s">
        <v>72</v>
      </c>
      <c r="C29" s="33">
        <v>80</v>
      </c>
      <c r="D29" s="33">
        <v>3.3</v>
      </c>
      <c r="E29" s="33">
        <v>0.4</v>
      </c>
      <c r="F29" s="33">
        <v>44.1</v>
      </c>
      <c r="G29" s="33">
        <v>193.2</v>
      </c>
      <c r="H29" s="22">
        <v>13.2</v>
      </c>
      <c r="I29" s="22">
        <v>8</v>
      </c>
      <c r="J29" s="22">
        <v>29.6</v>
      </c>
      <c r="K29" s="22">
        <v>1</v>
      </c>
      <c r="L29" s="22">
        <v>0</v>
      </c>
      <c r="M29" s="22">
        <v>0</v>
      </c>
      <c r="N29" s="22">
        <v>0.04</v>
      </c>
      <c r="O29" s="22">
        <v>0.2</v>
      </c>
    </row>
    <row r="30" spans="1:15" ht="15.75" thickBot="1" x14ac:dyDescent="0.3">
      <c r="A30" s="58">
        <f>ROUNDUP((G30*100/G42),0)</f>
        <v>15</v>
      </c>
      <c r="B30" s="9" t="s">
        <v>18</v>
      </c>
      <c r="C30" s="19">
        <f t="shared" ref="C30:O30" si="3">SUM(C27:C29)</f>
        <v>380</v>
      </c>
      <c r="D30" s="19">
        <f t="shared" si="3"/>
        <v>9.5</v>
      </c>
      <c r="E30" s="19">
        <f t="shared" si="3"/>
        <v>7.3000000000000007</v>
      </c>
      <c r="F30" s="19">
        <f t="shared" si="3"/>
        <v>63.1</v>
      </c>
      <c r="G30" s="19">
        <f t="shared" si="3"/>
        <v>353.7</v>
      </c>
      <c r="H30" s="19">
        <f t="shared" si="3"/>
        <v>242</v>
      </c>
      <c r="I30" s="19">
        <f t="shared" si="3"/>
        <v>38.700000000000003</v>
      </c>
      <c r="J30" s="19">
        <f t="shared" si="3"/>
        <v>205.81</v>
      </c>
      <c r="K30" s="19">
        <f t="shared" si="3"/>
        <v>1.28</v>
      </c>
      <c r="L30" s="19">
        <f t="shared" si="3"/>
        <v>0.04</v>
      </c>
      <c r="M30" s="19">
        <f t="shared" si="3"/>
        <v>0.41000000000000003</v>
      </c>
      <c r="N30" s="19">
        <f t="shared" si="3"/>
        <v>0.09</v>
      </c>
      <c r="O30" s="19">
        <f t="shared" si="3"/>
        <v>5.8999999999999995</v>
      </c>
    </row>
    <row r="31" spans="1:15" x14ac:dyDescent="0.25">
      <c r="A31" s="52"/>
      <c r="B31" s="15" t="s">
        <v>23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 x14ac:dyDescent="0.25">
      <c r="A32" s="31" t="s">
        <v>151</v>
      </c>
      <c r="B32" s="35" t="s">
        <v>184</v>
      </c>
      <c r="C32" s="31">
        <v>250</v>
      </c>
      <c r="D32" s="31">
        <v>9.9</v>
      </c>
      <c r="E32" s="31">
        <v>4.8</v>
      </c>
      <c r="F32" s="31">
        <v>15.6</v>
      </c>
      <c r="G32" s="31">
        <v>144.6</v>
      </c>
      <c r="H32" s="22">
        <v>62</v>
      </c>
      <c r="I32" s="22">
        <v>33</v>
      </c>
      <c r="J32" s="22">
        <v>109</v>
      </c>
      <c r="K32" s="22">
        <v>1.18</v>
      </c>
      <c r="L32" s="22">
        <v>8.0000000000000002E-3</v>
      </c>
      <c r="M32" s="22">
        <v>0</v>
      </c>
      <c r="N32" s="22">
        <v>0.14000000000000001</v>
      </c>
      <c r="O32" s="22">
        <v>10.9</v>
      </c>
    </row>
    <row r="33" spans="1:15" x14ac:dyDescent="0.25">
      <c r="A33" s="31" t="s">
        <v>87</v>
      </c>
      <c r="B33" s="47" t="s">
        <v>86</v>
      </c>
      <c r="C33" s="34">
        <v>60</v>
      </c>
      <c r="D33" s="34">
        <v>0.8</v>
      </c>
      <c r="E33" s="34">
        <v>3.2</v>
      </c>
      <c r="F33" s="34">
        <v>1.1000000000000001</v>
      </c>
      <c r="G33" s="34">
        <v>76</v>
      </c>
      <c r="H33" s="30">
        <v>24.1</v>
      </c>
      <c r="I33" s="30">
        <v>12.7</v>
      </c>
      <c r="J33" s="30">
        <v>23.5</v>
      </c>
      <c r="K33" s="30">
        <v>0.9</v>
      </c>
      <c r="L33" s="30">
        <v>0.02</v>
      </c>
      <c r="M33" s="30">
        <v>0</v>
      </c>
      <c r="N33" s="30">
        <v>0.01</v>
      </c>
      <c r="O33" s="30">
        <v>1.8</v>
      </c>
    </row>
    <row r="34" spans="1:15" x14ac:dyDescent="0.25">
      <c r="A34" s="26" t="s">
        <v>40</v>
      </c>
      <c r="B34" s="47" t="s">
        <v>196</v>
      </c>
      <c r="C34" s="31">
        <v>60</v>
      </c>
      <c r="D34" s="31">
        <v>4.5999999999999996</v>
      </c>
      <c r="E34" s="31">
        <v>0.5</v>
      </c>
      <c r="F34" s="31">
        <v>29.5</v>
      </c>
      <c r="G34" s="31">
        <v>140.6</v>
      </c>
      <c r="H34" s="22">
        <v>12</v>
      </c>
      <c r="I34" s="22">
        <v>8.4</v>
      </c>
      <c r="J34" s="22">
        <v>39</v>
      </c>
      <c r="K34" s="22">
        <v>0.66</v>
      </c>
      <c r="L34" s="22">
        <v>0</v>
      </c>
      <c r="M34" s="22">
        <v>0.66</v>
      </c>
      <c r="N34" s="22">
        <v>7.0000000000000007E-2</v>
      </c>
      <c r="O34" s="22">
        <v>0</v>
      </c>
    </row>
    <row r="35" spans="1:15" x14ac:dyDescent="0.25">
      <c r="A35" s="26" t="s">
        <v>40</v>
      </c>
      <c r="B35" s="47" t="s">
        <v>197</v>
      </c>
      <c r="C35" s="31">
        <v>20</v>
      </c>
      <c r="D35" s="31">
        <v>1.3</v>
      </c>
      <c r="E35" s="31">
        <v>0.2</v>
      </c>
      <c r="F35" s="31">
        <v>6.7</v>
      </c>
      <c r="G35" s="31">
        <v>34.200000000000003</v>
      </c>
      <c r="H35" s="22">
        <v>6.6</v>
      </c>
      <c r="I35" s="22">
        <v>10.8</v>
      </c>
      <c r="J35" s="22">
        <v>36.6</v>
      </c>
      <c r="K35" s="22">
        <v>0.84</v>
      </c>
      <c r="L35" s="22">
        <v>0</v>
      </c>
      <c r="M35" s="22">
        <v>0</v>
      </c>
      <c r="N35" s="22">
        <v>0.04</v>
      </c>
      <c r="O35" s="22">
        <v>0</v>
      </c>
    </row>
    <row r="36" spans="1:15" ht="15.75" thickBot="1" x14ac:dyDescent="0.3">
      <c r="A36" s="31" t="s">
        <v>40</v>
      </c>
      <c r="B36" s="54" t="s">
        <v>119</v>
      </c>
      <c r="C36" s="33">
        <v>200</v>
      </c>
      <c r="D36" s="33">
        <v>0.2</v>
      </c>
      <c r="E36" s="33">
        <v>0.2</v>
      </c>
      <c r="F36" s="33">
        <v>22.9</v>
      </c>
      <c r="G36" s="33">
        <v>89.9</v>
      </c>
      <c r="H36" s="25">
        <v>14</v>
      </c>
      <c r="I36" s="25">
        <v>8</v>
      </c>
      <c r="J36" s="25">
        <v>14</v>
      </c>
      <c r="K36" s="25">
        <v>2.8</v>
      </c>
      <c r="L36" s="25">
        <v>0</v>
      </c>
      <c r="M36" s="25">
        <v>0.2</v>
      </c>
      <c r="N36" s="25">
        <v>0.02</v>
      </c>
      <c r="O36" s="25">
        <v>4</v>
      </c>
    </row>
    <row r="37" spans="1:15" ht="15.75" thickBot="1" x14ac:dyDescent="0.3">
      <c r="A37" s="60">
        <f>G37*100/G42</f>
        <v>19.628700857466427</v>
      </c>
      <c r="B37" s="28" t="s">
        <v>18</v>
      </c>
      <c r="C37" s="29">
        <f t="shared" ref="C37:O37" si="4">SUM(C32:C36)</f>
        <v>590</v>
      </c>
      <c r="D37" s="29">
        <f t="shared" si="4"/>
        <v>16.8</v>
      </c>
      <c r="E37" s="29">
        <f t="shared" si="4"/>
        <v>8.8999999999999986</v>
      </c>
      <c r="F37" s="29">
        <f t="shared" si="4"/>
        <v>75.800000000000011</v>
      </c>
      <c r="G37" s="29">
        <f t="shared" si="4"/>
        <v>485.29999999999995</v>
      </c>
      <c r="H37" s="29">
        <f t="shared" si="4"/>
        <v>118.69999999999999</v>
      </c>
      <c r="I37" s="29">
        <f t="shared" si="4"/>
        <v>72.900000000000006</v>
      </c>
      <c r="J37" s="29">
        <f t="shared" si="4"/>
        <v>222.1</v>
      </c>
      <c r="K37" s="29">
        <f t="shared" si="4"/>
        <v>6.38</v>
      </c>
      <c r="L37" s="29">
        <f t="shared" si="4"/>
        <v>2.8000000000000001E-2</v>
      </c>
      <c r="M37" s="29">
        <f t="shared" si="4"/>
        <v>0.8600000000000001</v>
      </c>
      <c r="N37" s="29">
        <f t="shared" si="4"/>
        <v>0.28000000000000003</v>
      </c>
      <c r="O37" s="36">
        <f t="shared" si="4"/>
        <v>16.700000000000003</v>
      </c>
    </row>
    <row r="38" spans="1:15" x14ac:dyDescent="0.25">
      <c r="A38" s="53"/>
      <c r="B38" s="37" t="s">
        <v>47</v>
      </c>
      <c r="C38" s="20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x14ac:dyDescent="0.25">
      <c r="A39" s="6" t="s">
        <v>40</v>
      </c>
      <c r="B39" s="7" t="s">
        <v>53</v>
      </c>
      <c r="C39" s="38">
        <v>200</v>
      </c>
      <c r="D39" s="39">
        <v>0</v>
      </c>
      <c r="E39" s="39">
        <v>0</v>
      </c>
      <c r="F39" s="39">
        <v>22.8</v>
      </c>
      <c r="G39" s="39">
        <v>90.3</v>
      </c>
      <c r="H39" s="39">
        <v>0</v>
      </c>
      <c r="I39" s="39">
        <v>0</v>
      </c>
      <c r="J39" s="39">
        <v>0</v>
      </c>
      <c r="K39" s="39">
        <v>0</v>
      </c>
      <c r="L39" s="39">
        <v>0.12</v>
      </c>
      <c r="M39" s="39">
        <v>2.35</v>
      </c>
      <c r="N39" s="39">
        <v>0.3</v>
      </c>
      <c r="O39" s="39">
        <v>20.100000000000001</v>
      </c>
    </row>
    <row r="40" spans="1:15" ht="15.75" thickBot="1" x14ac:dyDescent="0.3">
      <c r="A40" s="40" t="s">
        <v>40</v>
      </c>
      <c r="B40" s="41" t="s">
        <v>106</v>
      </c>
      <c r="C40" s="42">
        <v>10</v>
      </c>
      <c r="D40" s="43">
        <v>1</v>
      </c>
      <c r="E40" s="43">
        <v>0.1</v>
      </c>
      <c r="F40" s="43">
        <v>6.4</v>
      </c>
      <c r="G40" s="43">
        <v>31</v>
      </c>
      <c r="H40" s="43">
        <v>28</v>
      </c>
      <c r="I40" s="43">
        <v>44</v>
      </c>
      <c r="J40" s="43">
        <v>114</v>
      </c>
      <c r="K40" s="43">
        <v>2.6</v>
      </c>
      <c r="L40" s="43">
        <v>0</v>
      </c>
      <c r="M40" s="43">
        <v>1.7</v>
      </c>
      <c r="N40" s="43">
        <v>0.22</v>
      </c>
      <c r="O40" s="43">
        <v>0</v>
      </c>
    </row>
    <row r="41" spans="1:15" ht="15.75" thickBot="1" x14ac:dyDescent="0.3">
      <c r="A41" s="61">
        <f>G41*100/G42</f>
        <v>4.9061640511244136</v>
      </c>
      <c r="B41" s="44" t="s">
        <v>18</v>
      </c>
      <c r="C41" s="45">
        <f>SUM(C39:C40)</f>
        <v>210</v>
      </c>
      <c r="D41" s="45">
        <f t="shared" ref="D41:O41" si="5">SUM(D39:D40)</f>
        <v>1</v>
      </c>
      <c r="E41" s="45">
        <f t="shared" si="5"/>
        <v>0.1</v>
      </c>
      <c r="F41" s="45">
        <f t="shared" si="5"/>
        <v>29.200000000000003</v>
      </c>
      <c r="G41" s="45">
        <f t="shared" si="5"/>
        <v>121.3</v>
      </c>
      <c r="H41" s="45">
        <f t="shared" si="5"/>
        <v>28</v>
      </c>
      <c r="I41" s="45">
        <f t="shared" si="5"/>
        <v>44</v>
      </c>
      <c r="J41" s="45">
        <f t="shared" si="5"/>
        <v>114</v>
      </c>
      <c r="K41" s="45">
        <f t="shared" si="5"/>
        <v>2.6</v>
      </c>
      <c r="L41" s="45">
        <f t="shared" si="5"/>
        <v>0.12</v>
      </c>
      <c r="M41" s="45">
        <f t="shared" si="5"/>
        <v>4.05</v>
      </c>
      <c r="N41" s="45">
        <f t="shared" si="5"/>
        <v>0.52</v>
      </c>
      <c r="O41" s="45">
        <f t="shared" si="5"/>
        <v>20.100000000000001</v>
      </c>
    </row>
    <row r="42" spans="1:15" ht="15.75" thickBot="1" x14ac:dyDescent="0.3">
      <c r="A42" s="56">
        <f>A11+A16+A25+A30+A37+A41</f>
        <v>99.529202394434549</v>
      </c>
      <c r="B42" s="55" t="s">
        <v>18</v>
      </c>
      <c r="C42" s="46">
        <f t="shared" ref="C42:O42" si="6">C11+C16+C25+C30+C37+C41</f>
        <v>2870</v>
      </c>
      <c r="D42" s="46">
        <f t="shared" si="6"/>
        <v>105.10000000000001</v>
      </c>
      <c r="E42" s="46">
        <f t="shared" si="6"/>
        <v>69</v>
      </c>
      <c r="F42" s="46">
        <f t="shared" si="6"/>
        <v>338.39000000000004</v>
      </c>
      <c r="G42" s="46">
        <f t="shared" si="6"/>
        <v>2472.4</v>
      </c>
      <c r="H42" s="46">
        <f t="shared" si="6"/>
        <v>1048.8</v>
      </c>
      <c r="I42" s="46">
        <f t="shared" si="6"/>
        <v>352.23</v>
      </c>
      <c r="J42" s="46">
        <f t="shared" si="6"/>
        <v>1465.6799999999998</v>
      </c>
      <c r="K42" s="46">
        <f t="shared" si="6"/>
        <v>41.540000000000006</v>
      </c>
      <c r="L42" s="46">
        <f t="shared" si="6"/>
        <v>0.64800000000000013</v>
      </c>
      <c r="M42" s="46">
        <f t="shared" si="6"/>
        <v>6.53</v>
      </c>
      <c r="N42" s="46">
        <f t="shared" si="6"/>
        <v>1.67</v>
      </c>
      <c r="O42" s="46">
        <f t="shared" si="6"/>
        <v>132.53</v>
      </c>
    </row>
  </sheetData>
  <mergeCells count="4">
    <mergeCell ref="A1:O1"/>
    <mergeCell ref="D2:F2"/>
    <mergeCell ref="H2:K2"/>
    <mergeCell ref="L2:O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13 ДЕНЬ</vt:lpstr>
      <vt:lpstr>14 ДЕНЬ</vt:lpstr>
    </vt:vector>
  </TitlesOfParts>
  <Company>$L!DER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Дениска</dc:creator>
  <cp:lastModifiedBy>Бирская КШИ</cp:lastModifiedBy>
  <cp:lastPrinted>2025-04-07T06:14:07Z</cp:lastPrinted>
  <dcterms:created xsi:type="dcterms:W3CDTF">2019-10-17T18:33:58Z</dcterms:created>
  <dcterms:modified xsi:type="dcterms:W3CDTF">2026-02-27T08:28:46Z</dcterms:modified>
</cp:coreProperties>
</file>